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MAA\Systems - Software\Web\Recharge Web\Current Service &amp; Recharge Web - Forms &amp; Templates\"/>
    </mc:Choice>
  </mc:AlternateContent>
  <bookViews>
    <workbookView xWindow="0" yWindow="0" windowWidth="19200" windowHeight="10860"/>
  </bookViews>
  <sheets>
    <sheet name="Variance Analysis Report" sheetId="1" r:id="rId1"/>
  </sheets>
  <calcPr calcId="162913"/>
</workbook>
</file>

<file path=xl/calcChain.xml><?xml version="1.0" encoding="utf-8"?>
<calcChain xmlns="http://schemas.openxmlformats.org/spreadsheetml/2006/main">
  <c r="I21" i="1" l="1"/>
  <c r="G21" i="1"/>
  <c r="E21" i="1"/>
  <c r="C41" i="1" l="1"/>
  <c r="C40" i="1"/>
  <c r="C39" i="1"/>
  <c r="K24" i="1"/>
  <c r="M24" i="1" s="1"/>
  <c r="O24" i="1" s="1"/>
  <c r="K23" i="1"/>
  <c r="M23" i="1" s="1"/>
  <c r="O23" i="1" s="1"/>
  <c r="K22" i="1"/>
  <c r="M22" i="1" s="1"/>
  <c r="O22" i="1" s="1"/>
  <c r="K20" i="1"/>
  <c r="M20" i="1" s="1"/>
  <c r="O20" i="1" s="1"/>
  <c r="K19" i="1"/>
  <c r="M19" i="1" s="1"/>
  <c r="O19" i="1" s="1"/>
  <c r="K18" i="1"/>
  <c r="K17" i="1"/>
  <c r="M17" i="1" s="1"/>
  <c r="O17" i="1" s="1"/>
  <c r="K16" i="1"/>
  <c r="M16" i="1" s="1"/>
  <c r="O16" i="1" s="1"/>
  <c r="M15" i="1"/>
  <c r="O15" i="1" s="1"/>
  <c r="K15" i="1"/>
  <c r="K14" i="1"/>
  <c r="M14" i="1" s="1"/>
  <c r="O14" i="1" s="1"/>
  <c r="K13" i="1"/>
  <c r="M13" i="1" s="1"/>
  <c r="O13" i="1" s="1"/>
  <c r="K12" i="1"/>
  <c r="M12" i="1" s="1"/>
  <c r="O12" i="1" s="1"/>
  <c r="M18" i="1" l="1"/>
  <c r="O18" i="1" s="1"/>
  <c r="K21" i="1"/>
  <c r="Q12" i="1"/>
  <c r="C30" i="1" s="1"/>
  <c r="Q13" i="1"/>
  <c r="C31" i="1" s="1"/>
  <c r="Q14" i="1"/>
  <c r="C32" i="1" s="1"/>
  <c r="Q15" i="1"/>
  <c r="C33" i="1" s="1"/>
  <c r="Q16" i="1"/>
  <c r="C34" i="1" s="1"/>
  <c r="Q17" i="1"/>
  <c r="C35" i="1" s="1"/>
  <c r="Q19" i="1"/>
  <c r="C37" i="1" s="1"/>
  <c r="Q20" i="1"/>
  <c r="C38" i="1" s="1"/>
  <c r="Q18" i="1" l="1"/>
  <c r="C36" i="1" s="1"/>
</calcChain>
</file>

<file path=xl/sharedStrings.xml><?xml version="1.0" encoding="utf-8"?>
<sst xmlns="http://schemas.openxmlformats.org/spreadsheetml/2006/main" count="47" uniqueCount="46">
  <si>
    <t>Complete highlighted cells as necessary. Other cells will auto calculate.</t>
  </si>
  <si>
    <t>Budget #</t>
  </si>
  <si>
    <t>Center Name:</t>
  </si>
  <si>
    <t>Prepared By:</t>
  </si>
  <si>
    <t>Phone #:</t>
  </si>
  <si>
    <t>Date:</t>
  </si>
  <si>
    <t xml:space="preserve">Rate Cycle Dates from Approved Proposal*: </t>
  </si>
  <si>
    <t>Object Code</t>
  </si>
  <si>
    <t>Major Cost Category</t>
  </si>
  <si>
    <t>Proposal Estimates</t>
  </si>
  <si>
    <r>
      <t xml:space="preserve">Actual Costs     </t>
    </r>
    <r>
      <rPr>
        <b/>
        <sz val="9"/>
        <rFont val="Calibri"/>
        <family val="2"/>
        <scheme val="minor"/>
      </rPr>
      <t>(use same dates as rate cycle)</t>
    </r>
  </si>
  <si>
    <r>
      <t xml:space="preserve">Encumb  </t>
    </r>
    <r>
      <rPr>
        <b/>
        <sz val="9"/>
        <rFont val="Calibri"/>
        <family val="2"/>
        <scheme val="minor"/>
      </rPr>
      <t>(if any)</t>
    </r>
  </si>
  <si>
    <t>Total</t>
  </si>
  <si>
    <t>Variance</t>
  </si>
  <si>
    <t>% Variance to Estimate</t>
  </si>
  <si>
    <t>Explanation Needed Only if Variances are Equal to or Greater than $5,000 AND 10% **</t>
  </si>
  <si>
    <t>01</t>
  </si>
  <si>
    <t>Salaries &amp; Wages</t>
  </si>
  <si>
    <t>02</t>
  </si>
  <si>
    <t>Contract Personnel Services</t>
  </si>
  <si>
    <t>03</t>
  </si>
  <si>
    <t>Other Contractual Services</t>
  </si>
  <si>
    <t>04</t>
  </si>
  <si>
    <t>Travel</t>
  </si>
  <si>
    <t>05</t>
  </si>
  <si>
    <t>Supplies &amp; Materials</t>
  </si>
  <si>
    <t>06</t>
  </si>
  <si>
    <t>Equipment</t>
  </si>
  <si>
    <t>07</t>
  </si>
  <si>
    <t>Retirement &amp; Benefits</t>
  </si>
  <si>
    <t>Depreciation or Use Allowance</t>
  </si>
  <si>
    <t>(    )</t>
  </si>
  <si>
    <t>Other Expenses</t>
  </si>
  <si>
    <t>9620 or 9650</t>
  </si>
  <si>
    <t>Internal Revenue</t>
  </si>
  <si>
    <t>External Revenue</t>
  </si>
  <si>
    <t>Other Revenue</t>
  </si>
  <si>
    <t>*</t>
  </si>
  <si>
    <t>If a mid year adjustment was approved, you will still use the originally approved proposal.  It can then be noted on your variance report that a mid year adjustment was approved if this accounts for any variances.</t>
  </si>
  <si>
    <t>**</t>
  </si>
  <si>
    <t xml:space="preserve">Example, if the estimate for salaries was $30,000 and the variance $3,500 an explanation would NOT be required as the variance is less than $5,000 even though it is greater than 10%.  Similarly, if the salary estimate was $75,000 and the variance $5,500 an explanation would NOT be required because the variance is less than 10%.  Only if the variance dollar amount is equal to or greater than $5,000 AND the variance is equal to or greater than 10% will an explanation be required.  </t>
  </si>
  <si>
    <t>Variance Explanations</t>
  </si>
  <si>
    <t>This report is due within 6 weeks of the approved rate cycle end date.  For instructions visit MAA's Variance Analysis webpage.</t>
  </si>
  <si>
    <t>Total Expenses</t>
  </si>
  <si>
    <t>-</t>
  </si>
  <si>
    <t>Service/Recharge Center Variance Analysis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</si>
</sst>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2" applyFont="1" applyProtection="1"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Protection="1">
      <protection locked="0"/>
    </xf>
    <xf numFmtId="0" fontId="8" fillId="0" borderId="0" xfId="2" applyFont="1" applyFill="1" applyAlignment="1" applyProtection="1">
      <protection locked="0"/>
    </xf>
    <xf numFmtId="0" fontId="9" fillId="0" borderId="0" xfId="2" applyFont="1" applyProtection="1">
      <protection locked="0"/>
    </xf>
    <xf numFmtId="0" fontId="9" fillId="3" borderId="5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164" fontId="9" fillId="0" borderId="0" xfId="3" applyNumberFormat="1" applyFont="1" applyFill="1" applyBorder="1" applyProtection="1">
      <protection locked="0"/>
    </xf>
    <xf numFmtId="0" fontId="9" fillId="3" borderId="7" xfId="2" applyFont="1" applyFill="1" applyBorder="1" applyProtection="1">
      <protection locked="0"/>
    </xf>
    <xf numFmtId="164" fontId="9" fillId="0" borderId="0" xfId="3" applyNumberFormat="1" applyFont="1" applyProtection="1">
      <protection locked="0"/>
    </xf>
    <xf numFmtId="0" fontId="9" fillId="0" borderId="0" xfId="2" applyFont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9" fillId="0" borderId="0" xfId="2" applyFont="1" applyFill="1" applyProtection="1">
      <protection locked="0"/>
    </xf>
    <xf numFmtId="164" fontId="9" fillId="0" borderId="0" xfId="3" applyNumberFormat="1" applyFont="1" applyFill="1" applyProtection="1">
      <protection locked="0"/>
    </xf>
    <xf numFmtId="0" fontId="9" fillId="0" borderId="0" xfId="2" applyFont="1" applyFill="1" applyAlignment="1" applyProtection="1">
      <alignment horizontal="right"/>
      <protection locked="0"/>
    </xf>
    <xf numFmtId="0" fontId="7" fillId="0" borderId="0" xfId="2" applyFont="1" applyProtection="1">
      <protection locked="0"/>
    </xf>
    <xf numFmtId="14" fontId="9" fillId="4" borderId="5" xfId="2" applyNumberFormat="1" applyFont="1" applyFill="1" applyBorder="1" applyProtection="1">
      <protection locked="0"/>
    </xf>
    <xf numFmtId="0" fontId="7" fillId="0" borderId="5" xfId="2" applyFont="1" applyBorder="1" applyAlignment="1" applyProtection="1">
      <alignment horizontal="center" wrapText="1"/>
      <protection locked="0"/>
    </xf>
    <xf numFmtId="0" fontId="7" fillId="0" borderId="0" xfId="2" applyFont="1" applyAlignment="1" applyProtection="1">
      <alignment horizontal="center" wrapText="1"/>
      <protection locked="0"/>
    </xf>
    <xf numFmtId="0" fontId="7" fillId="0" borderId="5" xfId="2" applyFont="1" applyBorder="1" applyAlignment="1" applyProtection="1">
      <alignment horizontal="left" wrapText="1"/>
      <protection locked="0"/>
    </xf>
    <xf numFmtId="0" fontId="2" fillId="3" borderId="5" xfId="2" applyFont="1" applyFill="1" applyBorder="1" applyAlignment="1" applyProtection="1">
      <alignment horizontal="center" wrapText="1"/>
      <protection locked="0"/>
    </xf>
    <xf numFmtId="0" fontId="7" fillId="3" borderId="5" xfId="2" applyFont="1" applyFill="1" applyBorder="1" applyAlignment="1" applyProtection="1">
      <alignment horizontal="center" wrapText="1"/>
      <protection locked="0"/>
    </xf>
    <xf numFmtId="164" fontId="7" fillId="0" borderId="5" xfId="3" applyNumberFormat="1" applyFont="1" applyBorder="1" applyAlignment="1" applyProtection="1">
      <alignment horizontal="center" wrapText="1"/>
      <protection locked="0"/>
    </xf>
    <xf numFmtId="0" fontId="7" fillId="0" borderId="5" xfId="2" applyFont="1" applyFill="1" applyBorder="1" applyAlignment="1" applyProtection="1">
      <alignment horizontal="center" wrapText="1"/>
      <protection locked="0"/>
    </xf>
    <xf numFmtId="49" fontId="9" fillId="0" borderId="0" xfId="2" applyNumberFormat="1" applyFont="1" applyAlignment="1" applyProtection="1">
      <alignment horizontal="center"/>
      <protection locked="0"/>
    </xf>
    <xf numFmtId="49" fontId="9" fillId="0" borderId="0" xfId="2" applyNumberFormat="1" applyFont="1" applyAlignment="1" applyProtection="1">
      <alignment horizontal="left" indent="1"/>
      <protection locked="0"/>
    </xf>
    <xf numFmtId="165" fontId="9" fillId="3" borderId="0" xfId="1" applyNumberFormat="1" applyFont="1" applyFill="1" applyProtection="1">
      <protection locked="0"/>
    </xf>
    <xf numFmtId="165" fontId="9" fillId="0" borderId="0" xfId="1" applyNumberFormat="1" applyFont="1" applyProtection="1"/>
    <xf numFmtId="164" fontId="9" fillId="0" borderId="0" xfId="3" applyNumberFormat="1" applyFont="1" applyProtection="1"/>
    <xf numFmtId="0" fontId="1" fillId="0" borderId="0" xfId="2" applyFont="1" applyFill="1" applyProtection="1">
      <protection hidden="1"/>
    </xf>
    <xf numFmtId="0" fontId="9" fillId="0" borderId="0" xfId="2" applyFont="1" applyAlignment="1" applyProtection="1">
      <alignment horizontal="center"/>
      <protection locked="0"/>
    </xf>
    <xf numFmtId="0" fontId="9" fillId="0" borderId="0" xfId="2" applyFont="1" applyAlignment="1" applyProtection="1">
      <alignment horizontal="left" indent="1"/>
      <protection locked="0"/>
    </xf>
    <xf numFmtId="165" fontId="9" fillId="5" borderId="0" xfId="1" applyNumberFormat="1" applyFont="1" applyFill="1" applyProtection="1">
      <protection locked="0"/>
    </xf>
    <xf numFmtId="0" fontId="9" fillId="0" borderId="0" xfId="2" applyFont="1" applyAlignment="1" applyProtection="1">
      <alignment horizontal="right" vertical="top"/>
      <protection locked="0"/>
    </xf>
    <xf numFmtId="0" fontId="9" fillId="0" borderId="0" xfId="2" applyFont="1" applyAlignment="1" applyProtection="1">
      <alignment horizontal="right" vertical="center"/>
      <protection locked="0"/>
    </xf>
    <xf numFmtId="0" fontId="9" fillId="0" borderId="0" xfId="2" applyFont="1" applyFill="1" applyAlignment="1" applyProtection="1">
      <alignment horizontal="left"/>
      <protection locked="0"/>
    </xf>
    <xf numFmtId="0" fontId="1" fillId="0" borderId="0" xfId="2" applyFont="1" applyFill="1" applyAlignment="1" applyProtection="1">
      <protection hidden="1"/>
    </xf>
    <xf numFmtId="0" fontId="12" fillId="0" borderId="0" xfId="2" applyFont="1" applyFill="1" applyAlignment="1" applyProtection="1">
      <alignment horizontal="left"/>
      <protection locked="0"/>
    </xf>
    <xf numFmtId="0" fontId="12" fillId="0" borderId="0" xfId="2" applyFont="1" applyFill="1" applyProtection="1">
      <protection locked="0"/>
    </xf>
    <xf numFmtId="164" fontId="12" fillId="0" borderId="0" xfId="3" applyNumberFormat="1" applyFont="1" applyFill="1" applyProtection="1">
      <protection locked="0"/>
    </xf>
    <xf numFmtId="0" fontId="7" fillId="0" borderId="0" xfId="2" quotePrefix="1" applyFont="1" applyProtection="1">
      <protection locked="0"/>
    </xf>
    <xf numFmtId="0" fontId="9" fillId="0" borderId="2" xfId="2" applyFont="1" applyBorder="1" applyProtection="1">
      <protection locked="0"/>
    </xf>
    <xf numFmtId="164" fontId="9" fillId="3" borderId="0" xfId="3" applyNumberFormat="1" applyFont="1" applyFill="1" applyProtection="1"/>
    <xf numFmtId="0" fontId="9" fillId="0" borderId="8" xfId="2" applyFont="1" applyBorder="1" applyProtection="1">
      <protection locked="0"/>
    </xf>
    <xf numFmtId="0" fontId="9" fillId="0" borderId="8" xfId="2" applyFont="1" applyBorder="1" applyAlignment="1" applyProtection="1">
      <alignment horizontal="left" indent="1"/>
      <protection locked="0"/>
    </xf>
    <xf numFmtId="165" fontId="7" fillId="0" borderId="8" xfId="1" applyNumberFormat="1" applyFont="1" applyFill="1" applyBorder="1" applyProtection="1"/>
    <xf numFmtId="0" fontId="9" fillId="3" borderId="8" xfId="2" applyFont="1" applyFill="1" applyBorder="1" applyAlignment="1" applyProtection="1">
      <alignment horizontal="center"/>
      <protection locked="0"/>
    </xf>
    <xf numFmtId="0" fontId="7" fillId="3" borderId="8" xfId="2" applyFont="1" applyFill="1" applyBorder="1" applyAlignment="1" applyProtection="1">
      <alignment horizontal="center"/>
      <protection locked="0"/>
    </xf>
    <xf numFmtId="165" fontId="9" fillId="3" borderId="0" xfId="1" applyNumberFormat="1" applyFont="1" applyFill="1" applyProtection="1"/>
    <xf numFmtId="0" fontId="9" fillId="4" borderId="5" xfId="2" quotePrefix="1" applyFont="1" applyFill="1" applyBorder="1" applyProtection="1">
      <protection locked="0"/>
    </xf>
    <xf numFmtId="0" fontId="1" fillId="0" borderId="0" xfId="2" applyFont="1" applyFill="1" applyProtection="1">
      <protection locked="0" hidden="1"/>
    </xf>
    <xf numFmtId="0" fontId="1" fillId="3" borderId="0" xfId="2" applyFont="1" applyFill="1" applyProtection="1">
      <protection locked="0" hidden="1"/>
    </xf>
    <xf numFmtId="165" fontId="7" fillId="3" borderId="8" xfId="1" applyNumberFormat="1" applyFont="1" applyFill="1" applyBorder="1" applyProtection="1"/>
    <xf numFmtId="0" fontId="1" fillId="0" borderId="0" xfId="2" applyFont="1" applyFill="1" applyAlignment="1" applyProtection="1"/>
    <xf numFmtId="0" fontId="8" fillId="0" borderId="0" xfId="2" applyFont="1" applyFill="1" applyBorder="1" applyAlignment="1" applyProtection="1">
      <alignment horizontal="left"/>
      <protection locked="0"/>
    </xf>
    <xf numFmtId="0" fontId="9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left"/>
      <protection locked="0"/>
    </xf>
    <xf numFmtId="0" fontId="7" fillId="0" borderId="0" xfId="2" applyFont="1" applyBorder="1" applyAlignment="1" applyProtection="1">
      <alignment horizontal="center"/>
      <protection locked="0"/>
    </xf>
    <xf numFmtId="0" fontId="9" fillId="0" borderId="0" xfId="2" applyFont="1" applyBorder="1" applyAlignment="1" applyProtection="1">
      <alignment horizontal="center"/>
      <protection locked="0"/>
    </xf>
    <xf numFmtId="0" fontId="4" fillId="2" borderId="1" xfId="2" applyFont="1" applyFill="1" applyBorder="1" applyAlignment="1" applyProtection="1">
      <alignment horizontal="center"/>
      <protection locked="0"/>
    </xf>
    <xf numFmtId="0" fontId="4" fillId="2" borderId="2" xfId="2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 applyProtection="1">
      <alignment horizontal="center"/>
      <protection locked="0"/>
    </xf>
    <xf numFmtId="0" fontId="6" fillId="2" borderId="4" xfId="2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 applyProtection="1">
      <alignment horizontal="center"/>
      <protection locked="0"/>
    </xf>
    <xf numFmtId="0" fontId="7" fillId="2" borderId="6" xfId="2" applyFont="1" applyFill="1" applyBorder="1" applyAlignment="1" applyProtection="1">
      <alignment horizont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9" fillId="3" borderId="5" xfId="2" applyFont="1" applyFill="1" applyBorder="1" applyAlignment="1" applyProtection="1">
      <alignment horizontal="center"/>
      <protection locked="0"/>
    </xf>
    <xf numFmtId="0" fontId="9" fillId="3" borderId="7" xfId="2" applyFont="1" applyFill="1" applyBorder="1" applyAlignment="1" applyProtection="1">
      <alignment horizontal="center"/>
      <protection locked="0"/>
    </xf>
  </cellXfs>
  <cellStyles count="5">
    <cellStyle name="Comma 2" xfId="4"/>
    <cellStyle name="Currency" xfId="1" builtinId="4"/>
    <cellStyle name="Normal" xfId="0" builtinId="0"/>
    <cellStyle name="Normal 2" xfId="2"/>
    <cellStyle name="Percent 2" xfId="3"/>
  </cellStyles>
  <dxfs count="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="110" zoomScaleNormal="110" workbookViewId="0">
      <selection activeCell="I7" sqref="I7:K7"/>
    </sheetView>
  </sheetViews>
  <sheetFormatPr defaultRowHeight="15" x14ac:dyDescent="0.25"/>
  <cols>
    <col min="1" max="1" width="12.28515625" style="6" customWidth="1"/>
    <col min="2" max="2" width="2.5703125" style="6" customWidth="1"/>
    <col min="3" max="3" width="27.85546875" style="6" customWidth="1"/>
    <col min="4" max="4" width="1.7109375" style="6" customWidth="1"/>
    <col min="5" max="5" width="11.5703125" style="6" bestFit="1" customWidth="1"/>
    <col min="6" max="6" width="1.7109375" style="6" customWidth="1"/>
    <col min="7" max="7" width="11.85546875" style="6" customWidth="1"/>
    <col min="8" max="8" width="1.7109375" style="6" customWidth="1"/>
    <col min="9" max="9" width="9.7109375" style="6" customWidth="1"/>
    <col min="10" max="10" width="1.7109375" style="6" customWidth="1"/>
    <col min="11" max="11" width="11.85546875" style="6" customWidth="1"/>
    <col min="12" max="12" width="1.7109375" style="6" customWidth="1"/>
    <col min="13" max="13" width="11.7109375" style="11" customWidth="1"/>
    <col min="14" max="14" width="1.7109375" style="6" customWidth="1"/>
    <col min="15" max="15" width="13.28515625" style="6" customWidth="1"/>
    <col min="16" max="16" width="1.7109375" style="6" customWidth="1"/>
    <col min="17" max="17" width="30.7109375" style="6" customWidth="1"/>
    <col min="18" max="16384" width="9.140625" style="6"/>
  </cols>
  <sheetData>
    <row r="1" spans="1:17" s="1" customFormat="1" ht="29.25" customHeight="1" thickBot="1" x14ac:dyDescent="0.4">
      <c r="A1" s="63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17" s="1" customFormat="1" ht="19.5" customHeight="1" x14ac:dyDescent="0.35">
      <c r="A2" s="66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s="4" customFormat="1" ht="13.5" customHeigh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4" customFormat="1" ht="12.75" customHeight="1" x14ac:dyDescent="0.35">
      <c r="A4" s="69" t="s">
        <v>0</v>
      </c>
      <c r="B4" s="69"/>
      <c r="C4" s="69"/>
      <c r="D4" s="69"/>
      <c r="E4" s="69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</row>
    <row r="6" spans="1:17" x14ac:dyDescent="0.25">
      <c r="A6" s="6" t="s">
        <v>1</v>
      </c>
      <c r="C6" s="7"/>
      <c r="D6" s="8"/>
      <c r="F6" s="6" t="s">
        <v>2</v>
      </c>
      <c r="I6" s="70"/>
      <c r="J6" s="70"/>
      <c r="K6" s="70"/>
      <c r="L6" s="8"/>
      <c r="M6" s="9"/>
    </row>
    <row r="7" spans="1:17" x14ac:dyDescent="0.25">
      <c r="A7" s="6" t="s">
        <v>3</v>
      </c>
      <c r="C7" s="10"/>
      <c r="D7" s="8"/>
      <c r="F7" s="6" t="s">
        <v>4</v>
      </c>
      <c r="I7" s="71"/>
      <c r="J7" s="71"/>
      <c r="K7" s="71"/>
      <c r="O7" s="12" t="s">
        <v>5</v>
      </c>
      <c r="Q7" s="7"/>
    </row>
    <row r="8" spans="1:17" x14ac:dyDescent="0.25">
      <c r="C8" s="8"/>
      <c r="D8" s="8"/>
      <c r="I8" s="13"/>
      <c r="J8" s="13"/>
      <c r="K8" s="13"/>
      <c r="L8" s="14"/>
      <c r="M8" s="15"/>
      <c r="N8" s="14"/>
      <c r="O8" s="16"/>
      <c r="P8" s="14"/>
      <c r="Q8" s="8"/>
    </row>
    <row r="9" spans="1:17" x14ac:dyDescent="0.25">
      <c r="A9" s="17" t="s">
        <v>6</v>
      </c>
      <c r="C9" s="8"/>
      <c r="D9" s="8"/>
      <c r="E9" s="18"/>
      <c r="F9" s="51" t="s">
        <v>44</v>
      </c>
      <c r="G9" s="18"/>
      <c r="I9" s="13"/>
      <c r="J9" s="13"/>
      <c r="K9" s="13"/>
      <c r="L9" s="14"/>
      <c r="M9" s="15"/>
      <c r="N9" s="14"/>
      <c r="O9" s="16"/>
      <c r="P9" s="14"/>
      <c r="Q9" s="8"/>
    </row>
    <row r="10" spans="1:17" x14ac:dyDescent="0.25">
      <c r="G10" s="61"/>
      <c r="H10" s="62"/>
      <c r="I10" s="62"/>
      <c r="J10" s="62"/>
      <c r="K10" s="62"/>
    </row>
    <row r="11" spans="1:17" s="20" customFormat="1" ht="54" customHeight="1" x14ac:dyDescent="0.25">
      <c r="A11" s="19" t="s">
        <v>7</v>
      </c>
      <c r="C11" s="21" t="s">
        <v>8</v>
      </c>
      <c r="E11" s="22" t="s">
        <v>9</v>
      </c>
      <c r="G11" s="23" t="s">
        <v>10</v>
      </c>
      <c r="I11" s="23" t="s">
        <v>11</v>
      </c>
      <c r="K11" s="19" t="s">
        <v>12</v>
      </c>
      <c r="M11" s="24" t="s">
        <v>13</v>
      </c>
      <c r="O11" s="19" t="s">
        <v>14</v>
      </c>
      <c r="Q11" s="25" t="s">
        <v>15</v>
      </c>
    </row>
    <row r="12" spans="1:17" x14ac:dyDescent="0.25">
      <c r="A12" s="26" t="s">
        <v>16</v>
      </c>
      <c r="B12" s="27"/>
      <c r="C12" s="6" t="s">
        <v>17</v>
      </c>
      <c r="E12" s="28"/>
      <c r="G12" s="28"/>
      <c r="I12" s="28"/>
      <c r="K12" s="29">
        <f>SUM(G12:I12)</f>
        <v>0</v>
      </c>
      <c r="M12" s="29">
        <f>ABS(E12-K12)</f>
        <v>0</v>
      </c>
      <c r="O12" s="30">
        <f t="shared" ref="O12:O16" si="0">IFERROR(IF(E12=0,M12/K12,M12/E12),0)</f>
        <v>0</v>
      </c>
      <c r="Q12" s="31" t="str">
        <f>IF((AND(M12&gt;4999,O12&gt;0.09999)),"*Explain Below","")</f>
        <v/>
      </c>
    </row>
    <row r="13" spans="1:17" x14ac:dyDescent="0.25">
      <c r="A13" s="26" t="s">
        <v>18</v>
      </c>
      <c r="B13" s="27"/>
      <c r="C13" s="6" t="s">
        <v>19</v>
      </c>
      <c r="E13" s="28"/>
      <c r="G13" s="28"/>
      <c r="I13" s="28"/>
      <c r="K13" s="29">
        <f t="shared" ref="K13:K20" si="1">SUM(G13:I13)</f>
        <v>0</v>
      </c>
      <c r="M13" s="29">
        <f t="shared" ref="M13:M24" si="2">ABS(E13-K13)</f>
        <v>0</v>
      </c>
      <c r="O13" s="30">
        <f t="shared" si="0"/>
        <v>0</v>
      </c>
      <c r="Q13" s="31" t="str">
        <f t="shared" ref="Q13:Q20" si="3">IF((AND(M13&gt;4999,O13&gt;0.09999)),"*Explain Below","")</f>
        <v/>
      </c>
    </row>
    <row r="14" spans="1:17" x14ac:dyDescent="0.25">
      <c r="A14" s="26" t="s">
        <v>20</v>
      </c>
      <c r="B14" s="27"/>
      <c r="C14" s="6" t="s">
        <v>21</v>
      </c>
      <c r="E14" s="28"/>
      <c r="G14" s="28"/>
      <c r="I14" s="28"/>
      <c r="K14" s="29">
        <f t="shared" si="1"/>
        <v>0</v>
      </c>
      <c r="M14" s="29">
        <f t="shared" si="2"/>
        <v>0</v>
      </c>
      <c r="O14" s="30">
        <f t="shared" si="0"/>
        <v>0</v>
      </c>
      <c r="Q14" s="31" t="str">
        <f t="shared" si="3"/>
        <v/>
      </c>
    </row>
    <row r="15" spans="1:17" x14ac:dyDescent="0.25">
      <c r="A15" s="26" t="s">
        <v>22</v>
      </c>
      <c r="B15" s="27"/>
      <c r="C15" s="6" t="s">
        <v>23</v>
      </c>
      <c r="E15" s="28"/>
      <c r="G15" s="28"/>
      <c r="I15" s="28"/>
      <c r="K15" s="29">
        <f t="shared" si="1"/>
        <v>0</v>
      </c>
      <c r="M15" s="29">
        <f t="shared" si="2"/>
        <v>0</v>
      </c>
      <c r="O15" s="30">
        <f t="shared" si="0"/>
        <v>0</v>
      </c>
      <c r="Q15" s="31" t="str">
        <f t="shared" si="3"/>
        <v/>
      </c>
    </row>
    <row r="16" spans="1:17" x14ac:dyDescent="0.25">
      <c r="A16" s="26" t="s">
        <v>24</v>
      </c>
      <c r="B16" s="27"/>
      <c r="C16" s="6" t="s">
        <v>25</v>
      </c>
      <c r="E16" s="28"/>
      <c r="G16" s="28"/>
      <c r="I16" s="28"/>
      <c r="K16" s="29">
        <f t="shared" si="1"/>
        <v>0</v>
      </c>
      <c r="M16" s="29">
        <f t="shared" si="2"/>
        <v>0</v>
      </c>
      <c r="O16" s="30">
        <f t="shared" si="0"/>
        <v>0</v>
      </c>
      <c r="Q16" s="31" t="str">
        <f t="shared" si="3"/>
        <v/>
      </c>
    </row>
    <row r="17" spans="1:17" x14ac:dyDescent="0.25">
      <c r="A17" s="26" t="s">
        <v>26</v>
      </c>
      <c r="B17" s="27"/>
      <c r="C17" s="6" t="s">
        <v>27</v>
      </c>
      <c r="E17" s="28"/>
      <c r="G17" s="28"/>
      <c r="I17" s="28"/>
      <c r="K17" s="29">
        <f t="shared" si="1"/>
        <v>0</v>
      </c>
      <c r="M17" s="29">
        <f t="shared" si="2"/>
        <v>0</v>
      </c>
      <c r="O17" s="30">
        <f>IFERROR(IF(E17=0,M17/K17,M17/E17),0)</f>
        <v>0</v>
      </c>
      <c r="Q17" s="31" t="str">
        <f t="shared" si="3"/>
        <v/>
      </c>
    </row>
    <row r="18" spans="1:17" x14ac:dyDescent="0.25">
      <c r="A18" s="26" t="s">
        <v>28</v>
      </c>
      <c r="B18" s="27"/>
      <c r="C18" s="6" t="s">
        <v>29</v>
      </c>
      <c r="E18" s="28"/>
      <c r="G18" s="28"/>
      <c r="I18" s="28"/>
      <c r="K18" s="29">
        <f t="shared" si="1"/>
        <v>0</v>
      </c>
      <c r="M18" s="29">
        <f t="shared" si="2"/>
        <v>0</v>
      </c>
      <c r="O18" s="30">
        <f t="shared" ref="O18:O20" si="4">IFERROR(IF(E18=0,M18/K18,M18/E18),0)</f>
        <v>0</v>
      </c>
      <c r="Q18" s="31" t="str">
        <f t="shared" si="3"/>
        <v/>
      </c>
    </row>
    <row r="19" spans="1:17" x14ac:dyDescent="0.25">
      <c r="A19" s="32">
        <v>15</v>
      </c>
      <c r="B19" s="33"/>
      <c r="C19" s="6" t="s">
        <v>30</v>
      </c>
      <c r="E19" s="28"/>
      <c r="G19" s="28"/>
      <c r="I19" s="28"/>
      <c r="K19" s="29">
        <f t="shared" si="1"/>
        <v>0</v>
      </c>
      <c r="M19" s="29">
        <f t="shared" si="2"/>
        <v>0</v>
      </c>
      <c r="O19" s="30">
        <f t="shared" si="4"/>
        <v>0</v>
      </c>
      <c r="Q19" s="31" t="str">
        <f t="shared" si="3"/>
        <v/>
      </c>
    </row>
    <row r="20" spans="1:17" ht="15.75" thickBot="1" x14ac:dyDescent="0.3">
      <c r="A20" s="32" t="s">
        <v>31</v>
      </c>
      <c r="B20" s="33"/>
      <c r="C20" s="6" t="s">
        <v>32</v>
      </c>
      <c r="E20" s="28"/>
      <c r="G20" s="28"/>
      <c r="I20" s="28"/>
      <c r="K20" s="29">
        <f t="shared" si="1"/>
        <v>0</v>
      </c>
      <c r="M20" s="29">
        <f t="shared" si="2"/>
        <v>0</v>
      </c>
      <c r="O20" s="30">
        <f t="shared" si="4"/>
        <v>0</v>
      </c>
      <c r="Q20" s="31" t="str">
        <f t="shared" si="3"/>
        <v/>
      </c>
    </row>
    <row r="21" spans="1:17" ht="15.75" thickBot="1" x14ac:dyDescent="0.3">
      <c r="A21" s="48"/>
      <c r="B21" s="46"/>
      <c r="C21" s="49" t="s">
        <v>43</v>
      </c>
      <c r="D21" s="43"/>
      <c r="E21" s="54">
        <f>SUM(E12:E20)</f>
        <v>0</v>
      </c>
      <c r="F21" s="43"/>
      <c r="G21" s="54">
        <f>SUM(G12:G20)</f>
        <v>0</v>
      </c>
      <c r="H21" s="45"/>
      <c r="I21" s="54">
        <f>SUM(I12:I20)</f>
        <v>0</v>
      </c>
      <c r="J21" s="45"/>
      <c r="K21" s="47">
        <f>SUM(K12:K20)</f>
        <v>0</v>
      </c>
      <c r="M21" s="50"/>
      <c r="O21" s="44"/>
      <c r="Q21" s="53"/>
    </row>
    <row r="22" spans="1:17" x14ac:dyDescent="0.25">
      <c r="A22" s="32" t="s">
        <v>33</v>
      </c>
      <c r="B22" s="33"/>
      <c r="C22" s="6" t="s">
        <v>34</v>
      </c>
      <c r="E22" s="34"/>
      <c r="G22" s="28"/>
      <c r="I22" s="28"/>
      <c r="K22" s="29">
        <f t="shared" ref="K22:K24" si="5">SUM(G22:I22)</f>
        <v>0</v>
      </c>
      <c r="M22" s="29">
        <f t="shared" si="2"/>
        <v>0</v>
      </c>
      <c r="O22" s="30">
        <f t="shared" ref="O22:O24" si="6">IFERROR(M22/E22,0)</f>
        <v>0</v>
      </c>
      <c r="Q22" s="52"/>
    </row>
    <row r="23" spans="1:17" x14ac:dyDescent="0.25">
      <c r="A23" s="32">
        <v>9420</v>
      </c>
      <c r="B23" s="33"/>
      <c r="C23" s="6" t="s">
        <v>35</v>
      </c>
      <c r="E23" s="34"/>
      <c r="G23" s="28"/>
      <c r="I23" s="28"/>
      <c r="K23" s="29">
        <f t="shared" si="5"/>
        <v>0</v>
      </c>
      <c r="M23" s="29">
        <f t="shared" si="2"/>
        <v>0</v>
      </c>
      <c r="O23" s="30">
        <f t="shared" si="6"/>
        <v>0</v>
      </c>
      <c r="Q23" s="52"/>
    </row>
    <row r="24" spans="1:17" x14ac:dyDescent="0.25">
      <c r="A24" s="32" t="s">
        <v>31</v>
      </c>
      <c r="B24" s="33"/>
      <c r="C24" s="6" t="s">
        <v>36</v>
      </c>
      <c r="E24" s="34"/>
      <c r="G24" s="28"/>
      <c r="I24" s="28"/>
      <c r="K24" s="29">
        <f t="shared" si="5"/>
        <v>0</v>
      </c>
      <c r="M24" s="29">
        <f t="shared" si="2"/>
        <v>0</v>
      </c>
      <c r="O24" s="30">
        <f t="shared" si="6"/>
        <v>0</v>
      </c>
      <c r="Q24" s="52"/>
    </row>
    <row r="26" spans="1:17" ht="30" customHeight="1" x14ac:dyDescent="0.25">
      <c r="B26" s="35" t="s">
        <v>37</v>
      </c>
      <c r="C26" s="57" t="s">
        <v>38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57.75" customHeight="1" x14ac:dyDescent="0.25">
      <c r="A27" s="36"/>
      <c r="B27" s="35" t="s">
        <v>39</v>
      </c>
      <c r="C27" s="58" t="s">
        <v>40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x14ac:dyDescent="0.25">
      <c r="C28" s="37"/>
      <c r="D28" s="37"/>
      <c r="E28" s="37"/>
      <c r="F28" s="37"/>
      <c r="G28" s="37"/>
      <c r="H28" s="37"/>
      <c r="I28" s="37"/>
    </row>
    <row r="29" spans="1:17" x14ac:dyDescent="0.25">
      <c r="A29" s="59" t="s">
        <v>41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x14ac:dyDescent="0.25">
      <c r="C30" s="38" t="str">
        <f>IF(Q12="*Explain Below","*01-Salary &amp; Wages","")</f>
        <v/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x14ac:dyDescent="0.25">
      <c r="C31" s="38" t="str">
        <f>IF(Q13="*Explain Below","*02-Contract Pers Services","")</f>
        <v/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x14ac:dyDescent="0.25">
      <c r="C32" s="38" t="str">
        <f>IF(Q14="*Explain Below","*03-Other Contractual Services","")</f>
        <v/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x14ac:dyDescent="0.25">
      <c r="C33" s="38" t="str">
        <f>IF(Q15="*Explain Below","*04-Travel","")</f>
        <v/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x14ac:dyDescent="0.25">
      <c r="C34" s="38" t="str">
        <f>IF(Q16="*Explain Below","*05-Supplies &amp; Materials","")</f>
        <v/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x14ac:dyDescent="0.25">
      <c r="C35" s="38" t="str">
        <f>IF(Q17="*Explain Below","*06-Equipment","")</f>
        <v/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x14ac:dyDescent="0.25">
      <c r="C36" s="38" t="str">
        <f>IF(Q18="*Explain Below","*07-Retirement &amp; Benefits","")</f>
        <v/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25">
      <c r="C37" s="38" t="str">
        <f>IF(Q19="*Explain Below","*15-Depreciation","")</f>
        <v/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C38" s="38" t="str">
        <f>IF(Q20="*Explain Below","*Other Expenses","")</f>
        <v/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x14ac:dyDescent="0.25">
      <c r="C39" s="55" t="str">
        <f t="shared" ref="C39:C41" si="7">IF(Q22="*Explain Below","*01-Salary &amp; Wages","")</f>
        <v/>
      </c>
      <c r="D39" s="39"/>
      <c r="E39" s="39"/>
      <c r="F39" s="39"/>
      <c r="G39" s="39"/>
      <c r="H39" s="39"/>
      <c r="I39" s="39"/>
      <c r="J39" s="40"/>
      <c r="K39" s="40"/>
      <c r="L39" s="40"/>
      <c r="M39" s="41"/>
      <c r="N39" s="40"/>
      <c r="O39" s="40"/>
      <c r="P39" s="40"/>
      <c r="Q39" s="40"/>
    </row>
    <row r="40" spans="1:17" x14ac:dyDescent="0.25">
      <c r="C40" s="55" t="str">
        <f t="shared" si="7"/>
        <v/>
      </c>
      <c r="D40" s="39"/>
      <c r="E40" s="39"/>
      <c r="F40" s="39"/>
      <c r="G40" s="39"/>
      <c r="H40" s="39"/>
      <c r="I40" s="39"/>
      <c r="J40" s="40"/>
      <c r="K40" s="40"/>
      <c r="L40" s="40"/>
      <c r="M40" s="41"/>
      <c r="N40" s="40"/>
      <c r="O40" s="40"/>
      <c r="P40" s="40"/>
      <c r="Q40" s="40"/>
    </row>
    <row r="41" spans="1:17" x14ac:dyDescent="0.25">
      <c r="C41" s="55" t="str">
        <f t="shared" si="7"/>
        <v/>
      </c>
      <c r="D41" s="39"/>
      <c r="E41" s="39"/>
      <c r="F41" s="39"/>
      <c r="G41" s="39"/>
      <c r="H41" s="39"/>
      <c r="I41" s="39"/>
      <c r="J41" s="40"/>
      <c r="K41" s="40"/>
      <c r="L41" s="40"/>
      <c r="M41" s="41"/>
      <c r="N41" s="40"/>
      <c r="O41" s="40"/>
      <c r="P41" s="40"/>
      <c r="Q41" s="40"/>
    </row>
    <row r="43" spans="1:17" x14ac:dyDescent="0.25">
      <c r="A43" s="17"/>
    </row>
    <row r="44" spans="1:17" x14ac:dyDescent="0.25">
      <c r="A44" s="17"/>
    </row>
    <row r="45" spans="1:17" x14ac:dyDescent="0.25">
      <c r="A45" s="42"/>
    </row>
    <row r="46" spans="1:17" x14ac:dyDescent="0.25">
      <c r="A46" s="42"/>
    </row>
    <row r="47" spans="1:17" x14ac:dyDescent="0.25">
      <c r="A47" s="42"/>
    </row>
    <row r="48" spans="1:17" x14ac:dyDescent="0.25">
      <c r="A48" s="42"/>
    </row>
    <row r="49" spans="1:1" x14ac:dyDescent="0.25">
      <c r="A49" s="42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</sheetData>
  <sheetProtection algorithmName="SHA-512" hashValue="bo8rXsJ2tL8YO85MZ/RB/bEg6pEKW/oCbrnv+reAdCRgRDBOgVSVo49C62yXOj+z3Lm9Oz9kN6DJ+CiuCKo3EQ==" saltValue="fwLvTVsgyVEwvi/YXVIgYA==" spinCount="100000" sheet="1" objects="1" scenarios="1" formatCells="0" formatColumns="0" formatRows="0" insertColumns="0" insertRows="0"/>
  <mergeCells count="18">
    <mergeCell ref="G10:K10"/>
    <mergeCell ref="A1:Q1"/>
    <mergeCell ref="A2:Q2"/>
    <mergeCell ref="A4:E4"/>
    <mergeCell ref="I6:K6"/>
    <mergeCell ref="I7:K7"/>
    <mergeCell ref="D38:Q38"/>
    <mergeCell ref="C26:Q26"/>
    <mergeCell ref="C27:Q27"/>
    <mergeCell ref="A29:Q29"/>
    <mergeCell ref="D30:Q30"/>
    <mergeCell ref="D31:Q31"/>
    <mergeCell ref="D32:Q32"/>
    <mergeCell ref="D33:Q33"/>
    <mergeCell ref="D34:Q34"/>
    <mergeCell ref="D35:Q35"/>
    <mergeCell ref="D36:Q36"/>
    <mergeCell ref="D37:Q37"/>
  </mergeCells>
  <conditionalFormatting sqref="D30">
    <cfRule type="expression" dxfId="8" priority="9">
      <formula>$Q$12="*Explain Below"</formula>
    </cfRule>
  </conditionalFormatting>
  <conditionalFormatting sqref="D31">
    <cfRule type="expression" dxfId="7" priority="8">
      <formula>$Q$13="*Explain Below"</formula>
    </cfRule>
  </conditionalFormatting>
  <conditionalFormatting sqref="D32">
    <cfRule type="expression" dxfId="6" priority="7">
      <formula>$Q$14="*Explain Below"</formula>
    </cfRule>
  </conditionalFormatting>
  <conditionalFormatting sqref="D33">
    <cfRule type="expression" dxfId="5" priority="6">
      <formula>$Q$15="*Explain Below"</formula>
    </cfRule>
  </conditionalFormatting>
  <conditionalFormatting sqref="D34">
    <cfRule type="expression" dxfId="4" priority="5">
      <formula>$Q$16="*Explain Below"</formula>
    </cfRule>
  </conditionalFormatting>
  <conditionalFormatting sqref="D35">
    <cfRule type="expression" dxfId="3" priority="4">
      <formula>$Q$17="*Explain Below"</formula>
    </cfRule>
  </conditionalFormatting>
  <conditionalFormatting sqref="D36">
    <cfRule type="expression" dxfId="2" priority="3">
      <formula>$Q$18="*Explain Below"</formula>
    </cfRule>
  </conditionalFormatting>
  <conditionalFormatting sqref="D37">
    <cfRule type="expression" dxfId="1" priority="2">
      <formula>$Q$19="*Explain Below"</formula>
    </cfRule>
  </conditionalFormatting>
  <conditionalFormatting sqref="D38:Q38">
    <cfRule type="expression" dxfId="0" priority="1">
      <formula>$Q$20="*Explain Below"</formula>
    </cfRule>
  </conditionalFormatting>
  <pageMargins left="0.7" right="0.7" top="0.75" bottom="0.75" header="0.3" footer="0.3"/>
  <pageSetup scale="73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Variance Analysis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Kramer</dc:creator>
  <cp:lastModifiedBy>Uuwmaastaff</cp:lastModifiedBy>
  <dcterms:created xsi:type="dcterms:W3CDTF">2014-09-12T21:05:17Z</dcterms:created>
  <dcterms:modified xsi:type="dcterms:W3CDTF">2017-10-10T18:56:06Z</dcterms:modified>
</cp:coreProperties>
</file>