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90" yWindow="900" windowWidth="8160" windowHeight="6855" firstSheet="3" activeTab="3"/>
  </bookViews>
  <sheets>
    <sheet name="Sheet3" sheetId="3" r:id="rId1"/>
    <sheet name="Instuc - Single Salary Cap" sheetId="1" r:id="rId2"/>
    <sheet name="Instruc - Multiple Salary Caps " sheetId="2" r:id="rId3"/>
    <sheet name="Blank Worksheet" sheetId="6" r:id="rId4"/>
    <sheet name="Instruc - Single Salary Cap" sheetId="4" r:id="rId5"/>
    <sheet name="Instruc - Multiple Salary Caps" sheetId="5" r:id="rId6"/>
  </sheets>
  <calcPr calcId="145621"/>
</workbook>
</file>

<file path=xl/calcChain.xml><?xml version="1.0" encoding="utf-8"?>
<calcChain xmlns="http://schemas.openxmlformats.org/spreadsheetml/2006/main">
  <c r="F76" i="5" l="1"/>
  <c r="G76" i="5" s="1"/>
  <c r="I76" i="5" s="1"/>
  <c r="F77" i="5"/>
  <c r="G77" i="5" s="1"/>
  <c r="I77" i="5" s="1"/>
  <c r="F78" i="5"/>
  <c r="G78" i="5" s="1"/>
  <c r="I78" i="5" s="1"/>
  <c r="F79" i="5"/>
  <c r="G79" i="5" s="1"/>
  <c r="I79" i="5" s="1"/>
  <c r="F80" i="5"/>
  <c r="G80" i="5" s="1"/>
  <c r="I80" i="5" s="1"/>
  <c r="F81" i="5"/>
  <c r="G81" i="5" s="1"/>
  <c r="I81" i="5" s="1"/>
  <c r="F82" i="5"/>
  <c r="G82" i="5" s="1"/>
  <c r="I82" i="5" s="1"/>
  <c r="F83" i="5"/>
  <c r="G83" i="5" s="1"/>
  <c r="I83" i="5" s="1"/>
  <c r="F84" i="5"/>
  <c r="G84" i="5" s="1"/>
  <c r="I84" i="5" s="1"/>
  <c r="F85" i="5"/>
  <c r="G85" i="5" s="1"/>
  <c r="I85" i="5" s="1"/>
  <c r="E40" i="6"/>
  <c r="G39" i="6" s="1"/>
  <c r="G14" i="6"/>
  <c r="G13" i="6"/>
  <c r="G12" i="6"/>
  <c r="G11" i="6"/>
  <c r="G10" i="6"/>
  <c r="G9" i="6"/>
  <c r="G67" i="5"/>
  <c r="G66" i="5"/>
  <c r="G65" i="5"/>
  <c r="G64" i="5"/>
  <c r="G63" i="5"/>
  <c r="F75" i="5" s="1"/>
  <c r="G75" i="5" s="1"/>
  <c r="I75" i="5" s="1"/>
  <c r="G62" i="5"/>
  <c r="F74" i="5" s="1"/>
  <c r="G74" i="5" s="1"/>
  <c r="I74" i="5" s="1"/>
  <c r="F29" i="6" l="1"/>
  <c r="G29" i="6" s="1"/>
  <c r="I29" i="6" s="1"/>
  <c r="F31" i="6"/>
  <c r="G31" i="6" s="1"/>
  <c r="I31" i="6" s="1"/>
  <c r="F26" i="6"/>
  <c r="G26" i="6" s="1"/>
  <c r="I26" i="6" s="1"/>
  <c r="F32" i="6"/>
  <c r="G32" i="6" s="1"/>
  <c r="I32" i="6" s="1"/>
  <c r="F30" i="6"/>
  <c r="G30" i="6" s="1"/>
  <c r="I30" i="6" s="1"/>
  <c r="F28" i="6"/>
  <c r="G28" i="6" s="1"/>
  <c r="I28" i="6" s="1"/>
  <c r="F24" i="6"/>
  <c r="G24" i="6" s="1"/>
  <c r="I24" i="6" s="1"/>
  <c r="F22" i="6"/>
  <c r="G22" i="6" s="1"/>
  <c r="I22" i="6" s="1"/>
  <c r="F23" i="6"/>
  <c r="G23" i="6" s="1"/>
  <c r="I23" i="6" s="1"/>
  <c r="F27" i="6"/>
  <c r="G27" i="6" s="1"/>
  <c r="I27" i="6" s="1"/>
  <c r="F21" i="6"/>
  <c r="G21" i="6" s="1"/>
  <c r="I21" i="6" s="1"/>
  <c r="F25" i="6"/>
  <c r="G25" i="6" s="1"/>
  <c r="I25" i="6" s="1"/>
  <c r="F38" i="6"/>
  <c r="F39" i="6"/>
  <c r="G38" i="6"/>
  <c r="E93" i="5" l="1"/>
  <c r="G92" i="5" s="1"/>
  <c r="F91" i="5" l="1"/>
  <c r="G91" i="5"/>
  <c r="F92" i="5"/>
  <c r="G65" i="4" l="1"/>
  <c r="F77" i="4" s="1"/>
  <c r="G63" i="4"/>
  <c r="F75" i="4" s="1"/>
  <c r="G64" i="4"/>
  <c r="F76" i="4" s="1"/>
  <c r="G62" i="4" l="1"/>
  <c r="F74" i="4" s="1"/>
  <c r="K41" i="3" l="1"/>
  <c r="G77" i="4"/>
  <c r="I77" i="4" s="1"/>
  <c r="G76" i="4"/>
  <c r="I76" i="4" s="1"/>
  <c r="G75" i="4"/>
  <c r="I75" i="4" s="1"/>
  <c r="G74" i="4"/>
  <c r="I74" i="4" s="1"/>
  <c r="G61" i="4"/>
  <c r="G60" i="4"/>
  <c r="F81" i="4" l="1"/>
  <c r="G81" i="4" s="1"/>
  <c r="I81" i="4" s="1"/>
  <c r="F83" i="4"/>
  <c r="G83" i="4" s="1"/>
  <c r="I83" i="4" s="1"/>
  <c r="F78" i="4"/>
  <c r="G78" i="4" s="1"/>
  <c r="I78" i="4" s="1"/>
  <c r="F72" i="4"/>
  <c r="G72" i="4" s="1"/>
  <c r="I72" i="4" s="1"/>
  <c r="F80" i="4"/>
  <c r="G80" i="4" s="1"/>
  <c r="I80" i="4" s="1"/>
  <c r="F73" i="4"/>
  <c r="G73" i="4" s="1"/>
  <c r="I73" i="4" s="1"/>
  <c r="F79" i="4"/>
  <c r="G79" i="4" s="1"/>
  <c r="I79" i="4" s="1"/>
  <c r="F82" i="4"/>
  <c r="G82" i="4" s="1"/>
  <c r="I82" i="4" s="1"/>
  <c r="D41" i="3"/>
  <c r="F40" i="3" s="1"/>
  <c r="E40" i="3"/>
  <c r="F39" i="3"/>
  <c r="E33" i="3"/>
  <c r="F33" i="3" s="1"/>
  <c r="H33" i="3" s="1"/>
  <c r="E24" i="3"/>
  <c r="F24" i="3" s="1"/>
  <c r="H24" i="3" s="1"/>
  <c r="F15" i="3"/>
  <c r="F14" i="3"/>
  <c r="E26" i="3" s="1"/>
  <c r="F26" i="3" s="1"/>
  <c r="H26" i="3" s="1"/>
  <c r="F13" i="3"/>
  <c r="E30" i="3" s="1"/>
  <c r="F30" i="3" s="1"/>
  <c r="H30" i="3" s="1"/>
  <c r="D44" i="1"/>
  <c r="F40" i="2"/>
  <c r="E40" i="2"/>
  <c r="F39" i="2"/>
  <c r="E39" i="2"/>
  <c r="F15" i="2"/>
  <c r="F14" i="2"/>
  <c r="E26" i="2" s="1"/>
  <c r="F26" i="2" s="1"/>
  <c r="H26" i="2" s="1"/>
  <c r="F13" i="2"/>
  <c r="E27" i="2" s="1"/>
  <c r="F27" i="2" s="1"/>
  <c r="H27" i="2" s="1"/>
  <c r="E24" i="2" l="1"/>
  <c r="F24" i="2" s="1"/>
  <c r="H24" i="2" s="1"/>
  <c r="E32" i="2"/>
  <c r="F32" i="2" s="1"/>
  <c r="H32" i="2" s="1"/>
  <c r="E29" i="3"/>
  <c r="F29" i="3" s="1"/>
  <c r="H29" i="3" s="1"/>
  <c r="E32" i="3"/>
  <c r="F32" i="3" s="1"/>
  <c r="H32" i="3" s="1"/>
  <c r="E25" i="3"/>
  <c r="F25" i="3" s="1"/>
  <c r="H25" i="3" s="1"/>
  <c r="E28" i="3"/>
  <c r="F28" i="3" s="1"/>
  <c r="H28" i="3" s="1"/>
  <c r="E23" i="3"/>
  <c r="F23" i="3" s="1"/>
  <c r="H23" i="3" s="1"/>
  <c r="E31" i="3"/>
  <c r="F31" i="3" s="1"/>
  <c r="H31" i="3" s="1"/>
  <c r="E39" i="3"/>
  <c r="E27" i="3"/>
  <c r="F27" i="3" s="1"/>
  <c r="H27" i="3" s="1"/>
  <c r="E22" i="3"/>
  <c r="F22" i="3" s="1"/>
  <c r="H22" i="3" s="1"/>
  <c r="E22" i="2"/>
  <c r="F22" i="2" s="1"/>
  <c r="H22" i="2" s="1"/>
  <c r="E30" i="2"/>
  <c r="F30" i="2" s="1"/>
  <c r="H30" i="2" s="1"/>
  <c r="E25" i="2"/>
  <c r="F25" i="2" s="1"/>
  <c r="H25" i="2" s="1"/>
  <c r="E33" i="2"/>
  <c r="F33" i="2" s="1"/>
  <c r="H33" i="2" s="1"/>
  <c r="E28" i="2"/>
  <c r="F28" i="2" s="1"/>
  <c r="H28" i="2" s="1"/>
  <c r="E23" i="2"/>
  <c r="F23" i="2" s="1"/>
  <c r="H23" i="2" s="1"/>
  <c r="E31" i="2"/>
  <c r="F31" i="2" s="1"/>
  <c r="H31" i="2" s="1"/>
  <c r="E29" i="2"/>
  <c r="F29" i="2" s="1"/>
  <c r="H29" i="2" s="1"/>
  <c r="F42" i="1"/>
  <c r="F43" i="1"/>
  <c r="E42" i="1"/>
  <c r="E43" i="1"/>
  <c r="F17" i="1"/>
  <c r="E27" i="1" s="1"/>
  <c r="F27" i="1" s="1"/>
  <c r="H27" i="1" s="1"/>
  <c r="F18" i="1"/>
  <c r="F16" i="1"/>
  <c r="E35" i="1" s="1"/>
  <c r="F35" i="1" s="1"/>
  <c r="H35" i="1" s="1"/>
  <c r="E28" i="1" l="1"/>
  <c r="F28" i="1" s="1"/>
  <c r="H28" i="1" s="1"/>
  <c r="E36" i="1"/>
  <c r="F36" i="1" s="1"/>
  <c r="H36" i="1" s="1"/>
  <c r="E31" i="1"/>
  <c r="F31" i="1" s="1"/>
  <c r="H31" i="1" s="1"/>
  <c r="E26" i="1"/>
  <c r="F26" i="1" s="1"/>
  <c r="H26" i="1" s="1"/>
  <c r="E34" i="1"/>
  <c r="F34" i="1" s="1"/>
  <c r="H34" i="1" s="1"/>
  <c r="E33" i="1"/>
  <c r="F33" i="1" s="1"/>
  <c r="H33" i="1" s="1"/>
  <c r="E32" i="1"/>
  <c r="F32" i="1" s="1"/>
  <c r="H32" i="1" s="1"/>
  <c r="E30" i="1"/>
  <c r="F30" i="1" s="1"/>
  <c r="H30" i="1" s="1"/>
  <c r="E25" i="1"/>
  <c r="F25" i="1" s="1"/>
  <c r="H25" i="1" s="1"/>
  <c r="E29" i="1"/>
  <c r="F29" i="1" s="1"/>
  <c r="H29" i="1" s="1"/>
</calcChain>
</file>

<file path=xl/sharedStrings.xml><?xml version="1.0" encoding="utf-8"?>
<sst xmlns="http://schemas.openxmlformats.org/spreadsheetml/2006/main" count="493" uniqueCount="141">
  <si>
    <t>Salary Cap Calculation for Validating FEC Information</t>
  </si>
  <si>
    <t>Shaded Fields Require Input</t>
  </si>
  <si>
    <t>Salary Cap Level</t>
  </si>
  <si>
    <t>Annual Cap</t>
  </si>
  <si>
    <t>Applicable Salary Cap / 2</t>
  </si>
  <si>
    <t>Avg. Paid FTE</t>
  </si>
  <si>
    <t>Formulas - Do Not Change</t>
  </si>
  <si>
    <t>Executive Level I</t>
  </si>
  <si>
    <t>Executive Level II</t>
  </si>
  <si>
    <t>Other</t>
  </si>
  <si>
    <t>Shouldn't this be cell E7?</t>
  </si>
  <si>
    <t>A</t>
  </si>
  <si>
    <t>B</t>
  </si>
  <si>
    <t>C</t>
  </si>
  <si>
    <t>D</t>
  </si>
  <si>
    <t>E</t>
  </si>
  <si>
    <t>F</t>
  </si>
  <si>
    <t>G</t>
  </si>
  <si>
    <t>Budget Number</t>
  </si>
  <si>
    <t>$ Paid on Budget (Compensation Dist.)</t>
  </si>
  <si>
    <t>Salary as % of Cap</t>
  </si>
  <si>
    <t>Min Cost Share Required</t>
  </si>
  <si>
    <t>62-XXXX</t>
  </si>
  <si>
    <t xml:space="preserve">Shaded fields require department input. </t>
  </si>
  <si>
    <t>Note:  For FECs being recertified, attach this worksheet to the recertified FEC and submit both to Management Accounting</t>
  </si>
  <si>
    <t xml:space="preserve">      and Analysis, Box 354988.</t>
  </si>
  <si>
    <t xml:space="preserve">When to Use this Worksheet </t>
  </si>
  <si>
    <r>
      <t xml:space="preserve">When </t>
    </r>
    <r>
      <rPr>
        <b/>
        <i/>
        <u/>
        <sz val="11"/>
        <color indexed="8"/>
        <rFont val="Times New Roman"/>
        <family val="1"/>
      </rPr>
      <t>recertifying an FEC</t>
    </r>
    <r>
      <rPr>
        <sz val="11"/>
        <color indexed="8"/>
        <rFont val="Times New Roman"/>
        <family val="1"/>
      </rPr>
      <t xml:space="preserve"> and a budget that did not appear on the originally certified FEC </t>
    </r>
    <r>
      <rPr>
        <strike/>
        <sz val="11"/>
        <color rgb="FFFF0000"/>
        <rFont val="Times New Roman"/>
        <family val="1"/>
      </rPr>
      <t>and</t>
    </r>
    <r>
      <rPr>
        <sz val="11"/>
        <color indexed="8"/>
        <rFont val="Times New Roman"/>
        <family val="1"/>
      </rPr>
      <t xml:space="preserve"> is subject to a salary cap .</t>
    </r>
  </si>
  <si>
    <t xml:space="preserve">Instructions </t>
  </si>
  <si>
    <t>Determine the budget(s) (usually NIH, SAMHSA, AHRQ, HRSA, CDC) subject to the salary cap for the FEC cycle.</t>
  </si>
  <si>
    <t>4.</t>
  </si>
  <si>
    <r>
      <t>Enter into Column A of this spreadsheet the budget(s) listed on the FEC subject to more than one salary cap. Note, for simplicity only one budget number is being adjusted in this example.  For accuracy, all budget numbers subject to the salary cap would need to be researched and a determination made as to whether they need</t>
    </r>
    <r>
      <rPr>
        <strike/>
        <sz val="11"/>
        <color rgb="FFFF0000"/>
        <rFont val="Times New Roman"/>
        <family val="1"/>
      </rPr>
      <t>ed</t>
    </r>
    <r>
      <rPr>
        <sz val="11"/>
        <color theme="1"/>
        <rFont val="Times New Roman"/>
        <family val="1"/>
      </rPr>
      <t xml:space="preserve"> changing as well.</t>
    </r>
  </si>
  <si>
    <t>Budget
Number</t>
  </si>
  <si>
    <t>Salary Cap Apllicable</t>
  </si>
  <si>
    <t># of Pay Periods Applicable</t>
  </si>
  <si>
    <t>Total</t>
  </si>
  <si>
    <t xml:space="preserve">Budget FTE by Pay Period </t>
  </si>
  <si>
    <t xml:space="preserve">Divide Total Salary Distribution for Pay Period(s) for EL I and ELII by IBS for the cycle. </t>
  </si>
  <si>
    <t>Total Salary Distr for Pay Period(S)</t>
  </si>
  <si>
    <t xml:space="preserve">Place the % of "Budget FTE by Pay Period" for each Executive Level into the calculator, </t>
  </si>
  <si>
    <t>column F "% Effort from FEC, Compensation Distribution"</t>
  </si>
  <si>
    <t>In some cases, only one cap will be in effect during the cycle.</t>
  </si>
  <si>
    <t>Use the Cost Share Adjustment screen in eFECS to adjust the salary cap cost share.</t>
  </si>
  <si>
    <t>Enter the cost share "Actual Effort" and click "Save". This will return you to the FEC where the adjusted Salary Cap cost</t>
  </si>
  <si>
    <t>Share will be reflected.</t>
  </si>
  <si>
    <t>Resources</t>
  </si>
  <si>
    <t>Salary Cap Summary</t>
  </si>
  <si>
    <t>Recertifications</t>
  </si>
  <si>
    <t>Adjusting the FEC - Before Certification</t>
  </si>
  <si>
    <t>Adjusting the FEC - After the Original Certification</t>
  </si>
  <si>
    <t xml:space="preserve">Cross out the printed % salary cap cost share for the budget and write in the adjusted percent. </t>
  </si>
  <si>
    <t>Adjust the Subtotal of Sponsored Programs and the Subtotal of Other Salary Sources</t>
  </si>
  <si>
    <t xml:space="preserve">Place a note in Additional Comments explaining the reason the salary cap percent was adjusted. </t>
  </si>
  <si>
    <t>share will be reflected.</t>
  </si>
  <si>
    <t>Need new certified example</t>
  </si>
  <si>
    <t>*</t>
  </si>
  <si>
    <r>
      <t>If a Salary Cap other than those reflected above is to be applied enter the annual amount in</t>
    </r>
    <r>
      <rPr>
        <i/>
        <sz val="10"/>
        <color rgb="FFFF0000"/>
        <rFont val="Calibri"/>
        <family val="2"/>
        <scheme val="minor"/>
      </rPr>
      <t xml:space="preserve"> cell E5</t>
    </r>
    <r>
      <rPr>
        <i/>
        <sz val="10"/>
        <color theme="1"/>
        <rFont val="Calibri"/>
        <family val="2"/>
        <scheme val="minor"/>
      </rPr>
      <t xml:space="preserve"> and Executive Level I in Column B below</t>
    </r>
  </si>
  <si>
    <t>exceed the salary cap the salary cap, the salary cap cost sharing determined by eFECS should be reversed.</t>
  </si>
  <si>
    <r>
      <t xml:space="preserve">To </t>
    </r>
    <r>
      <rPr>
        <b/>
        <sz val="11"/>
        <color indexed="8"/>
        <rFont val="Times New Roman"/>
        <family val="1"/>
      </rPr>
      <t>calculate cost share for VA faculty</t>
    </r>
    <r>
      <rPr>
        <sz val="11"/>
        <color indexed="8"/>
        <rFont val="Times New Roman"/>
        <family val="1"/>
      </rPr>
      <t xml:space="preserve"> whose UW salary exceeds the salary cap (note, for faculty whose UW salary does not</t>
    </r>
  </si>
  <si>
    <t>calculate the salary cap cost sharing based on the Grant Flag 08 value at the time the FEC is generated.</t>
  </si>
  <si>
    <t xml:space="preserve">When a budget is subject to two salary caps during an FEC cycle. eFECS only accommodates one salary cap level at a time and will </t>
  </si>
  <si>
    <t>% Effort from FEC (Compensation Dist)*</t>
  </si>
  <si>
    <t xml:space="preserve">* </t>
  </si>
  <si>
    <t xml:space="preserve">Enter into Column A of this spreadsheet the budget(s) listed on the FEC subject to more than one salary cap. Note, for simplicity only </t>
  </si>
  <si>
    <t>one budget number is being adjusted in this example.  For accuracy, all budget numbers subject to the salary cap would need to be</t>
  </si>
  <si>
    <t xml:space="preserve"> researched and a determination made as to whether they needed changing as well.</t>
  </si>
  <si>
    <t>Determine which of the budget(s) selected, if any, are subject to two salary caps for the FEC cycle.</t>
  </si>
  <si>
    <t>Worksheet 1 - Salary Caps</t>
  </si>
  <si>
    <t>Worksheet 2 - Calculation to Determine Correct Salary Cap Cost Sharing</t>
  </si>
  <si>
    <t xml:space="preserve">Worksheet 3 - Calculation of Salary/FTE Split </t>
  </si>
  <si>
    <t xml:space="preserve">Based on the "Issue Date" of the funding action, determine the applicable salary cap(s) for each budget </t>
  </si>
  <si>
    <t>Determine the number of pay periods during the FEC cycle that each salary cap applies</t>
  </si>
  <si>
    <t>In Worksheet 2 enter the appropriate information in the highlighted cells for columns A, B, C and F. Column G will reflect the correct Salary Cap %</t>
  </si>
  <si>
    <t>In Worksheet 3 enter the appropriate information in the highlighted cells for columns A-E. Column E will reflect the correct Salary Cap %</t>
  </si>
  <si>
    <r>
      <t xml:space="preserve">     Budgets subject to only </t>
    </r>
    <r>
      <rPr>
        <b/>
        <u/>
        <sz val="11"/>
        <color theme="1"/>
        <rFont val="Calibri"/>
        <family val="2"/>
        <scheme val="minor"/>
      </rPr>
      <t>one salary cap</t>
    </r>
    <r>
      <rPr>
        <b/>
        <sz val="11"/>
        <color theme="1"/>
        <rFont val="Calibri"/>
        <family val="2"/>
        <scheme val="minor"/>
      </rPr>
      <t xml:space="preserve"> (green references):</t>
    </r>
  </si>
  <si>
    <r>
      <t xml:space="preserve">     Budgets subject to </t>
    </r>
    <r>
      <rPr>
        <b/>
        <u/>
        <sz val="11"/>
        <color theme="1"/>
        <rFont val="Calibri"/>
        <family val="2"/>
        <scheme val="minor"/>
      </rPr>
      <t>two salary caps</t>
    </r>
    <r>
      <rPr>
        <b/>
        <sz val="11"/>
        <color theme="1"/>
        <rFont val="Calibri"/>
        <family val="2"/>
        <scheme val="minor"/>
      </rPr>
      <t xml:space="preserve"> (red references):</t>
    </r>
  </si>
  <si>
    <r>
      <rPr>
        <b/>
        <sz val="11"/>
        <color theme="6" tint="-0.499984740745262"/>
        <rFont val="Arial"/>
        <family val="2"/>
      </rPr>
      <t xml:space="preserve">   </t>
    </r>
    <r>
      <rPr>
        <b/>
        <u/>
        <sz val="11"/>
        <color theme="6" tint="-0.499984740745262"/>
        <rFont val="Arial"/>
        <family val="2"/>
      </rPr>
      <t>1 Cap Example</t>
    </r>
  </si>
  <si>
    <r>
      <rPr>
        <b/>
        <sz val="11"/>
        <color rgb="FFFF0000"/>
        <rFont val="Arial"/>
        <family val="2"/>
      </rPr>
      <t xml:space="preserve">     </t>
    </r>
    <r>
      <rPr>
        <b/>
        <u/>
        <sz val="11"/>
        <color rgb="FFFF0000"/>
        <rFont val="Arial"/>
        <family val="2"/>
      </rPr>
      <t>2 Cap Example</t>
    </r>
  </si>
  <si>
    <r>
      <t xml:space="preserve">When </t>
    </r>
    <r>
      <rPr>
        <b/>
        <i/>
        <u/>
        <sz val="11"/>
        <color indexed="8"/>
        <rFont val="Times New Roman"/>
        <family val="1"/>
      </rPr>
      <t>recertifying an FEC</t>
    </r>
    <r>
      <rPr>
        <sz val="11"/>
        <color indexed="8"/>
        <rFont val="Times New Roman"/>
        <family val="1"/>
      </rPr>
      <t xml:space="preserve"> and a budget that did not appear on the originally certified FEC </t>
    </r>
    <r>
      <rPr>
        <sz val="11"/>
        <color indexed="8"/>
        <rFont val="Times New Roman"/>
        <family val="1"/>
      </rPr>
      <t>is subject to a salary cap.</t>
    </r>
  </si>
  <si>
    <r>
      <t xml:space="preserve">To </t>
    </r>
    <r>
      <rPr>
        <b/>
        <i/>
        <u/>
        <sz val="11"/>
        <color theme="1"/>
        <rFont val="Calibri"/>
        <family val="2"/>
        <scheme val="minor"/>
      </rPr>
      <t>recalculate salary cap cost sharing</t>
    </r>
    <r>
      <rPr>
        <sz val="11"/>
        <color theme="1"/>
        <rFont val="Calibri"/>
        <family val="2"/>
        <scheme val="minor"/>
      </rPr>
      <t xml:space="preserve"> when original calculation did not use the correct salary cap level and amount.</t>
    </r>
  </si>
  <si>
    <r>
      <t xml:space="preserve">To </t>
    </r>
    <r>
      <rPr>
        <sz val="11"/>
        <color indexed="8"/>
        <rFont val="Times New Roman"/>
        <family val="1"/>
      </rPr>
      <t>calculate cost share for</t>
    </r>
    <r>
      <rPr>
        <b/>
        <u/>
        <sz val="11"/>
        <color indexed="8"/>
        <rFont val="Times New Roman"/>
        <family val="1"/>
      </rPr>
      <t xml:space="preserve"> </t>
    </r>
    <r>
      <rPr>
        <b/>
        <i/>
        <u/>
        <sz val="11"/>
        <color indexed="8"/>
        <rFont val="Times New Roman"/>
        <family val="1"/>
      </rPr>
      <t>VA faculty whose UW salary exceeds the salary cap</t>
    </r>
    <r>
      <rPr>
        <sz val="11"/>
        <color indexed="8"/>
        <rFont val="Times New Roman"/>
        <family val="1"/>
      </rPr>
      <t xml:space="preserve"> (note, for faculty whose UW salary does not</t>
    </r>
  </si>
  <si>
    <r>
      <t>To calculate salary cap cost sharing when</t>
    </r>
    <r>
      <rPr>
        <b/>
        <u/>
        <sz val="11"/>
        <color theme="1"/>
        <rFont val="Calibri"/>
        <family val="2"/>
        <scheme val="minor"/>
      </rPr>
      <t xml:space="preserve"> </t>
    </r>
    <r>
      <rPr>
        <b/>
        <i/>
        <u/>
        <sz val="11"/>
        <color theme="1"/>
        <rFont val="Calibri"/>
        <family val="2"/>
        <scheme val="minor"/>
      </rPr>
      <t>two salary caps are applicable</t>
    </r>
    <r>
      <rPr>
        <sz val="11"/>
        <color theme="1"/>
        <rFont val="Calibri"/>
        <family val="2"/>
        <scheme val="minor"/>
      </rPr>
      <t xml:space="preserve"> to a single budget for the FEC cycle.</t>
    </r>
  </si>
  <si>
    <r>
      <t>If a Salary Cap other than those reflected above is to be applied enter the annual amount in</t>
    </r>
    <r>
      <rPr>
        <i/>
        <sz val="10"/>
        <color rgb="FFFF0000"/>
        <rFont val="Calibri"/>
        <family val="2"/>
        <scheme val="minor"/>
      </rPr>
      <t xml:space="preserve"> cell E15</t>
    </r>
    <r>
      <rPr>
        <i/>
        <sz val="10"/>
        <color theme="1"/>
        <rFont val="Calibri"/>
        <family val="2"/>
        <scheme val="minor"/>
      </rPr>
      <t xml:space="preserve"> and Executive Level I in Column B below</t>
    </r>
  </si>
  <si>
    <t>Description</t>
  </si>
  <si>
    <t>Step #</t>
  </si>
  <si>
    <t>Click "Adjust/View Cost Share" button on FEC</t>
  </si>
  <si>
    <t xml:space="preserve">Based on the "Issue Date" of the sponsor's funding action, determine the applicable salary cap for each budget </t>
  </si>
  <si>
    <t>Click on "Save". The FEC wil now reflect the corrected Salary Cap cost share %</t>
  </si>
  <si>
    <t>The adjusted Salary Cap cost sharing will appear on the FEC</t>
  </si>
  <si>
    <t>In Worksheet 2 enter information from FEC in highlighted cells for columns A, B, C &amp; F.  Column G will calculate correct Salary Cap %</t>
  </si>
  <si>
    <r>
      <t>Enter the correct cost share %</t>
    </r>
    <r>
      <rPr>
        <sz val="10"/>
        <color rgb="FFFF0000"/>
        <rFont val="Arial"/>
        <family val="2"/>
      </rPr>
      <t xml:space="preserve"> from column G</t>
    </r>
    <r>
      <rPr>
        <sz val="10"/>
        <color theme="1"/>
        <rFont val="Arial"/>
        <family val="2"/>
      </rPr>
      <t xml:space="preserve"> in the "Actual Effort"  column of the "Adjust/View Cost Share" screen</t>
    </r>
  </si>
  <si>
    <t>If applicable, select the predefined comment "Multiple salary caps applicable on a single budget for the FEC period. "</t>
  </si>
  <si>
    <t xml:space="preserve">Place a note in "Additional Comments" describing the changes made to the salary cap or adding clarification to the predefined comment. </t>
  </si>
  <si>
    <t>62-4219</t>
  </si>
  <si>
    <t>Exec Level II to Exec Level I</t>
  </si>
  <si>
    <t>Other 1</t>
  </si>
  <si>
    <t>Other 2</t>
  </si>
  <si>
    <t>Other 3</t>
  </si>
  <si>
    <t>Other 4</t>
  </si>
  <si>
    <r>
      <t xml:space="preserve">NOTE: If a Salary Cap other than those reflected above is to be applied enter the annual amount(s) in the shaded </t>
    </r>
    <r>
      <rPr>
        <i/>
        <sz val="9"/>
        <color rgb="FFFF0000"/>
        <rFont val="Calibri"/>
        <family val="2"/>
        <scheme val="minor"/>
      </rPr>
      <t>"Other _" cells</t>
    </r>
  </si>
  <si>
    <t>In Worksheet 2, columns A, C &amp; F, enter the information from the FEC for the budget(s) requiring adjustment.</t>
  </si>
  <si>
    <t>This example reflects changing the salary cap cost share amount as it appeared on the original FEC from Executive Level II to Executive Level I</t>
  </si>
  <si>
    <t xml:space="preserve">Click on "Save". </t>
  </si>
  <si>
    <t>Instructions for changing the salary cap level for an entire FEC period (i.e., the same salary cap for the entire FEC cycle)</t>
  </si>
  <si>
    <t>Enter the correct cost share % from Worksheet 2, column G in the "Actual Effort"  column of the "Adjust/View Cost Share" screen</t>
  </si>
  <si>
    <t>Select "Edit Comments" on the FEC</t>
  </si>
  <si>
    <t>Instructions for reflecting multiple salary caps for an entire FEC period (i.e., more than one salary cap for a budget within an FEC cycle)</t>
  </si>
  <si>
    <t>For accuracy, all budget numbers subject to the salary cap would need to be researched and a determination made as to whether they need to be changed as well.</t>
  </si>
  <si>
    <t xml:space="preserve">*Shaded fields require department input. </t>
  </si>
  <si>
    <t>FEC will now reflect the correct salary cap cost sharing percent.</t>
  </si>
  <si>
    <r>
      <t xml:space="preserve">In </t>
    </r>
    <r>
      <rPr>
        <b/>
        <i/>
        <sz val="11"/>
        <color theme="1"/>
        <rFont val="Calibri"/>
        <family val="2"/>
        <scheme val="minor"/>
      </rPr>
      <t>Worksheet 2, columns C and F</t>
    </r>
    <r>
      <rPr>
        <b/>
        <sz val="11"/>
        <color theme="1"/>
        <rFont val="Calibri"/>
        <family val="2"/>
        <scheme val="minor"/>
      </rPr>
      <t xml:space="preserve">, enter the dollars and percents from </t>
    </r>
    <r>
      <rPr>
        <b/>
        <i/>
        <sz val="11"/>
        <color theme="1"/>
        <rFont val="Calibri"/>
        <family val="2"/>
        <scheme val="minor"/>
      </rPr>
      <t>Worksheet 3, columns D and E</t>
    </r>
    <r>
      <rPr>
        <b/>
        <sz val="11"/>
        <color theme="1"/>
        <rFont val="Calibri"/>
        <family val="2"/>
        <scheme val="minor"/>
      </rPr>
      <t xml:space="preserve"> determined in Step 6. You should have the same number of lines as exist in Worksheet 3.</t>
    </r>
  </si>
  <si>
    <r>
      <rPr>
        <b/>
        <i/>
        <sz val="11"/>
        <color theme="1"/>
        <rFont val="Calibri"/>
        <family val="2"/>
        <scheme val="minor"/>
      </rPr>
      <t>Worksheet 2, column G</t>
    </r>
    <r>
      <rPr>
        <b/>
        <sz val="11"/>
        <color theme="1"/>
        <rFont val="Calibri"/>
        <family val="2"/>
        <scheme val="minor"/>
      </rPr>
      <t xml:space="preserve"> will calculate automatically. The sum of the percents in </t>
    </r>
    <r>
      <rPr>
        <b/>
        <i/>
        <sz val="11"/>
        <color theme="1"/>
        <rFont val="Calibri"/>
        <family val="2"/>
        <scheme val="minor"/>
      </rPr>
      <t xml:space="preserve">column G </t>
    </r>
    <r>
      <rPr>
        <b/>
        <sz val="11"/>
        <color theme="1"/>
        <rFont val="Calibri"/>
        <family val="2"/>
        <scheme val="minor"/>
      </rPr>
      <t>for each budget represents the adjusted salary cap cost share percent.</t>
    </r>
  </si>
  <si>
    <r>
      <t>From the</t>
    </r>
    <r>
      <rPr>
        <b/>
        <i/>
        <sz val="10"/>
        <rFont val="Arial"/>
        <family val="2"/>
      </rPr>
      <t xml:space="preserve"> Salary Sources, Sponsored Programs</t>
    </r>
    <r>
      <rPr>
        <b/>
        <sz val="10"/>
        <rFont val="Arial"/>
        <family val="2"/>
      </rPr>
      <t xml:space="preserve"> section of the FEC, determine the budget(s) (e.g., NIH, SAMHSA, AHRQ, HRSA, CDC, etc.) subject to the salary cap for the FEC cycle.</t>
    </r>
  </si>
  <si>
    <t>Select "Multiple salary caps applicable.." comment form the predefined comments list</t>
  </si>
  <si>
    <t>Salary Cap Level Name</t>
  </si>
  <si>
    <t>This example reflects changing the salary cap cost share amount as it appeared on the original FEC to a combination of Executive Level I &amp; Executive Level II</t>
  </si>
  <si>
    <r>
      <t xml:space="preserve">Instructions when </t>
    </r>
    <r>
      <rPr>
        <b/>
        <u/>
        <sz val="12"/>
        <color theme="1"/>
        <rFont val="Calibri"/>
        <family val="2"/>
        <scheme val="minor"/>
      </rPr>
      <t>only 1 salary cap applies</t>
    </r>
    <r>
      <rPr>
        <b/>
        <sz val="12"/>
        <color theme="1"/>
        <rFont val="Calibri"/>
        <family val="2"/>
        <scheme val="minor"/>
      </rPr>
      <t xml:space="preserve"> to a budget for the entire FEC cycle</t>
    </r>
  </si>
  <si>
    <r>
      <t xml:space="preserve">In Worksheet 2, column B, enter appropriate Salary Cap Level </t>
    </r>
    <r>
      <rPr>
        <b/>
        <u/>
        <sz val="10"/>
        <rFont val="Arial"/>
        <family val="2"/>
      </rPr>
      <t>name</t>
    </r>
    <r>
      <rPr>
        <b/>
        <sz val="10"/>
        <rFont val="Arial"/>
        <family val="2"/>
      </rPr>
      <t xml:space="preserve"> from Worksheet 1 for the budget(s) requiring adjustment.  Note, the Salary Cap Level description will infer the salary cap </t>
    </r>
  </si>
  <si>
    <t>from Worksheet 1.  Column G will calculate correct Salary Cap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</si>
  <si>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If the salary cap is different from</t>
    </r>
  </si>
  <si>
    <t xml:space="preserve"> those already reflected in Worksheet 1, you will need to add the amount in one of the "Other" categories. </t>
  </si>
  <si>
    <t>FEC should now ready to certify</t>
  </si>
  <si>
    <t>FEC should now be ready to certify.</t>
  </si>
  <si>
    <t xml:space="preserve">Click "Save". </t>
  </si>
  <si>
    <r>
      <t xml:space="preserve">Instructions when </t>
    </r>
    <r>
      <rPr>
        <b/>
        <u/>
        <sz val="12"/>
        <color theme="1"/>
        <rFont val="Calibri"/>
        <family val="2"/>
        <scheme val="minor"/>
      </rPr>
      <t>only multiple salary caps apply</t>
    </r>
    <r>
      <rPr>
        <b/>
        <sz val="12"/>
        <color theme="1"/>
        <rFont val="Calibri"/>
        <family val="2"/>
        <scheme val="minor"/>
      </rPr>
      <t xml:space="preserve"> to a budget during an FEC cycle</t>
    </r>
  </si>
  <si>
    <t>FEC should now be ready to certify</t>
  </si>
  <si>
    <r>
      <t xml:space="preserve">In </t>
    </r>
    <r>
      <rPr>
        <b/>
        <i/>
        <sz val="10"/>
        <color theme="1"/>
        <rFont val="Arial"/>
        <family val="2"/>
      </rPr>
      <t>Worksheet 3, column A</t>
    </r>
    <r>
      <rPr>
        <b/>
        <sz val="10"/>
        <color theme="1"/>
        <rFont val="Arial"/>
        <family val="2"/>
      </rPr>
      <t>, enter the budget(s) listed on the FEC that are subject to more than one salary cap. Note, for simplicity only one budget number is being adjusted in this example.</t>
    </r>
  </si>
  <si>
    <r>
      <t xml:space="preserve">(should total 12).  The respective dollars and percents, </t>
    </r>
    <r>
      <rPr>
        <b/>
        <i/>
        <sz val="10"/>
        <color theme="1"/>
        <rFont val="Arial"/>
        <family val="2"/>
      </rPr>
      <t>columns D and E  (non highlighted cells)</t>
    </r>
    <r>
      <rPr>
        <b/>
        <sz val="10"/>
        <color theme="1"/>
        <rFont val="Arial"/>
        <family val="2"/>
      </rPr>
      <t>, for each budget line will calculate automatically.</t>
    </r>
  </si>
  <si>
    <t>(See instruction tabs for guidance in using this tool. Direct questions/suggestions to efecs@uw.edu, subject line "Salary Cap Calculator for Adjusting an FEC")</t>
  </si>
  <si>
    <t>new budgets added to recertified FECs; multiple salary caps applicable during one FEC cycle, non-DHHS sponsors applying the cap.</t>
  </si>
  <si>
    <t xml:space="preserve">This calculator is intended to assist in determining the amount of and/or adjustments to salary cap cost sharing.  Examples of when this may occur are: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</si>
  <si>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Note, while not applicable in this </t>
    </r>
  </si>
  <si>
    <t xml:space="preserve">example, there may be times you will need to add the salary cap amount in one of the "Other" categories if the salary cap is different from those already reflected in Worksheet 1. </t>
  </si>
  <si>
    <r>
      <t xml:space="preserve">Based on the </t>
    </r>
    <r>
      <rPr>
        <b/>
        <i/>
        <sz val="10"/>
        <rFont val="Arial"/>
        <family val="2"/>
      </rPr>
      <t>"Issue Date"</t>
    </r>
    <r>
      <rPr>
        <b/>
        <sz val="10"/>
        <rFont val="Arial"/>
        <family val="2"/>
      </rPr>
      <t xml:space="preserve"> of the sponsor's funding action (award document), determine the applicable salary cap for each budget period (e.g., Executive Level I or II) and enter in </t>
    </r>
    <r>
      <rPr>
        <b/>
        <i/>
        <sz val="10"/>
        <rFont val="Arial"/>
        <family val="2"/>
      </rPr>
      <t xml:space="preserve">Column B of </t>
    </r>
  </si>
  <si>
    <t xml:space="preserve">Worksheet 2. The Salary Cap Level.  Note, while not applicable in this example, there may be times you will need to add the salary cap amount in one of the "Other" categories if the salary cap </t>
  </si>
  <si>
    <t xml:space="preserve">is different from those already reflected in Worksheet 1. </t>
  </si>
  <si>
    <r>
      <t xml:space="preserve">In the </t>
    </r>
    <r>
      <rPr>
        <b/>
        <i/>
        <sz val="10"/>
        <color theme="1"/>
        <rFont val="Arial"/>
        <family val="2"/>
      </rPr>
      <t>"Total"</t>
    </r>
    <r>
      <rPr>
        <b/>
        <sz val="10"/>
        <color theme="1"/>
        <rFont val="Arial"/>
        <family val="2"/>
      </rPr>
      <t xml:space="preserve"> row of </t>
    </r>
    <r>
      <rPr>
        <b/>
        <i/>
        <sz val="10"/>
        <color theme="1"/>
        <rFont val="Arial"/>
        <family val="2"/>
      </rPr>
      <t>Worksheet 3, columns D and E (highlighted cells),</t>
    </r>
    <r>
      <rPr>
        <b/>
        <sz val="10"/>
        <color theme="1"/>
        <rFont val="Arial"/>
        <family val="2"/>
      </rPr>
      <t xml:space="preserve"> enter the </t>
    </r>
    <r>
      <rPr>
        <b/>
        <i/>
        <sz val="10"/>
        <color theme="1"/>
        <rFont val="Arial"/>
        <family val="2"/>
      </rPr>
      <t>Compensation Distribution</t>
    </r>
    <r>
      <rPr>
        <b/>
        <sz val="10"/>
        <color theme="1"/>
        <rFont val="Arial"/>
        <family val="2"/>
      </rPr>
      <t xml:space="preserve"> ($ and %) information from the FEC (must be done separately for each affected budget).</t>
    </r>
  </si>
  <si>
    <r>
      <t xml:space="preserve">In </t>
    </r>
    <r>
      <rPr>
        <b/>
        <i/>
        <sz val="10"/>
        <rFont val="Arial"/>
        <family val="2"/>
      </rPr>
      <t>Worksheet 3, column B</t>
    </r>
    <r>
      <rPr>
        <b/>
        <sz val="10"/>
        <rFont val="Arial"/>
        <family val="2"/>
      </rPr>
      <t xml:space="preserve">, enter the Salary Cap Level names (see Worksheet 1) that apply to each budget requiring adjustment and, in </t>
    </r>
    <r>
      <rPr>
        <b/>
        <i/>
        <sz val="10"/>
        <rFont val="Arial"/>
        <family val="2"/>
      </rPr>
      <t>column C</t>
    </r>
    <r>
      <rPr>
        <b/>
        <sz val="10"/>
        <rFont val="Arial"/>
        <family val="2"/>
      </rPr>
      <t>, the number of pay periods for each salary cap</t>
    </r>
  </si>
  <si>
    <r>
      <t xml:space="preserve">In the </t>
    </r>
    <r>
      <rPr>
        <b/>
        <i/>
        <sz val="11"/>
        <color theme="1"/>
        <rFont val="Calibri"/>
        <family val="2"/>
        <scheme val="minor"/>
      </rPr>
      <t>Adjust or View Cost Share</t>
    </r>
    <r>
      <rPr>
        <b/>
        <sz val="11"/>
        <color theme="1"/>
        <rFont val="Calibri"/>
        <family val="2"/>
        <scheme val="minor"/>
      </rPr>
      <t xml:space="preserve"> screen enter the new (sum of EL I and II) salary cap cost share percent from Steps 7 &amp; 8 into the </t>
    </r>
    <r>
      <rPr>
        <b/>
        <i/>
        <sz val="11"/>
        <color theme="1"/>
        <rFont val="Calibri"/>
        <family val="2"/>
        <scheme val="minor"/>
      </rPr>
      <t>Actual Effort column</t>
    </r>
    <r>
      <rPr>
        <b/>
        <sz val="11"/>
        <color theme="1"/>
        <rFont val="Calibri"/>
        <family val="2"/>
        <scheme val="minor"/>
      </rPr>
      <t xml:space="preserve"> for the budget(s) being adjusted and click </t>
    </r>
    <r>
      <rPr>
        <b/>
        <i/>
        <sz val="11"/>
        <color theme="1"/>
        <rFont val="Calibri"/>
        <family val="2"/>
        <scheme val="minor"/>
      </rPr>
      <t xml:space="preserve">Save.  </t>
    </r>
  </si>
  <si>
    <t>FEC will reflect the adjusted salary cap cost sharing.</t>
  </si>
  <si>
    <r>
      <t xml:space="preserve">Salary Cap Calculator for adjusting an FEC </t>
    </r>
    <r>
      <rPr>
        <b/>
        <u/>
        <sz val="11"/>
        <color theme="1"/>
        <rFont val="Calibri"/>
        <family val="2"/>
        <scheme val="minor"/>
      </rPr>
      <t>(Rev Feb 2014)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</si>
</sst>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57" x14ac:knownFonts="1">
    <font>
      <sz val="11"/>
      <color theme="1"/>
      <name val="Calibri"/>
      <family val="2"/>
      <scheme val="minor"/>
    </font>
    <font>
      <sz val="11"/>
      <color rgb="FFFF0000"/>
      <name val="Calibri"/>
      <family val="2"/>
      <scheme val="minor"/>
    </font>
    <font>
      <sz val="10"/>
      <name val="Arial"/>
      <family val="2"/>
    </font>
    <font>
      <b/>
      <sz val="10"/>
      <name val="Arial"/>
      <family val="2"/>
    </font>
    <font>
      <sz val="10"/>
      <name val="Arial"/>
      <family val="2"/>
    </font>
    <font>
      <b/>
      <sz val="18"/>
      <name val="Arial"/>
      <family val="2"/>
    </font>
    <font>
      <u/>
      <sz val="10"/>
      <color indexed="12"/>
      <name val="Arial"/>
      <family val="2"/>
    </font>
    <font>
      <sz val="11"/>
      <color indexed="8"/>
      <name val="Times New Roman"/>
      <family val="1"/>
    </font>
    <font>
      <b/>
      <sz val="12"/>
      <name val="Arial"/>
      <family val="2"/>
    </font>
    <font>
      <u/>
      <sz val="10"/>
      <name val="Arial"/>
      <family val="2"/>
    </font>
    <font>
      <b/>
      <i/>
      <u/>
      <sz val="11"/>
      <color indexed="8"/>
      <name val="Times New Roman"/>
      <family val="1"/>
    </font>
    <font>
      <sz val="11"/>
      <name val="Times New Roman"/>
      <family val="1"/>
    </font>
    <font>
      <sz val="11"/>
      <name val="Arial"/>
      <family val="2"/>
    </font>
    <font>
      <i/>
      <sz val="10"/>
      <color theme="1"/>
      <name val="Calibri"/>
      <family val="2"/>
      <scheme val="minor"/>
    </font>
    <font>
      <b/>
      <sz val="11"/>
      <color theme="1"/>
      <name val="Times New Roman"/>
      <family val="1"/>
    </font>
    <font>
      <sz val="11"/>
      <color theme="1"/>
      <name val="Times New Roman"/>
      <family val="1"/>
    </font>
    <font>
      <b/>
      <sz val="12"/>
      <color theme="1"/>
      <name val="Times New Roman"/>
      <family val="1"/>
    </font>
    <font>
      <u/>
      <sz val="11"/>
      <color theme="10"/>
      <name val="Calibri"/>
      <family val="2"/>
    </font>
    <font>
      <b/>
      <u/>
      <sz val="12"/>
      <color theme="1"/>
      <name val="Times New Roman"/>
      <family val="1"/>
    </font>
    <font>
      <b/>
      <u/>
      <sz val="11"/>
      <color theme="1"/>
      <name val="Times New Roman"/>
      <family val="1"/>
    </font>
    <font>
      <sz val="11"/>
      <color rgb="FF000000"/>
      <name val="Times New Roman"/>
      <family val="1"/>
    </font>
    <font>
      <i/>
      <sz val="9"/>
      <color theme="1"/>
      <name val="Calibri"/>
      <family val="2"/>
      <scheme val="minor"/>
    </font>
    <font>
      <b/>
      <sz val="10"/>
      <color rgb="FFFF0000"/>
      <name val="Arial"/>
      <family val="2"/>
    </font>
    <font>
      <strike/>
      <sz val="11"/>
      <color rgb="FFFF0000"/>
      <name val="Times New Roman"/>
      <family val="1"/>
    </font>
    <font>
      <sz val="10"/>
      <color rgb="FFFF0000"/>
      <name val="Arial"/>
      <family val="2"/>
    </font>
    <font>
      <sz val="12"/>
      <color theme="1"/>
      <name val="Calibri"/>
      <family val="2"/>
      <scheme val="minor"/>
    </font>
    <font>
      <b/>
      <u/>
      <sz val="10"/>
      <name val="Arial"/>
      <family val="2"/>
    </font>
    <font>
      <sz val="6"/>
      <color rgb="FF000000"/>
      <name val="Calibri"/>
      <family val="2"/>
      <scheme val="minor"/>
    </font>
    <font>
      <b/>
      <sz val="14"/>
      <name val="Arial"/>
      <family val="2"/>
    </font>
    <font>
      <b/>
      <sz val="10"/>
      <color theme="0"/>
      <name val="Arial"/>
      <family val="2"/>
    </font>
    <font>
      <i/>
      <sz val="10"/>
      <color rgb="FFFF0000"/>
      <name val="Calibri"/>
      <family val="2"/>
      <scheme val="minor"/>
    </font>
    <font>
      <b/>
      <sz val="10"/>
      <name val="Times New Roman"/>
      <family val="1"/>
    </font>
    <font>
      <b/>
      <sz val="11"/>
      <color indexed="8"/>
      <name val="Times New Roman"/>
      <family val="1"/>
    </font>
    <font>
      <sz val="11"/>
      <color theme="1"/>
      <name val="Calibri"/>
      <family val="2"/>
    </font>
    <font>
      <sz val="11"/>
      <name val="Calibri"/>
      <family val="2"/>
    </font>
    <font>
      <b/>
      <sz val="11"/>
      <color theme="1"/>
      <name val="Calibri"/>
      <family val="2"/>
      <scheme val="minor"/>
    </font>
    <font>
      <b/>
      <u/>
      <sz val="11"/>
      <color theme="1"/>
      <name val="Calibri"/>
      <family val="2"/>
      <scheme val="minor"/>
    </font>
    <font>
      <b/>
      <sz val="11"/>
      <color theme="6" tint="-0.499984740745262"/>
      <name val="Arial"/>
      <family val="2"/>
    </font>
    <font>
      <b/>
      <sz val="11"/>
      <color rgb="FFFF0000"/>
      <name val="Arial"/>
      <family val="2"/>
    </font>
    <font>
      <b/>
      <u/>
      <sz val="11"/>
      <color theme="6" tint="-0.499984740745262"/>
      <name val="Arial"/>
      <family val="2"/>
    </font>
    <font>
      <b/>
      <u/>
      <sz val="11"/>
      <color rgb="FFFF0000"/>
      <name val="Arial"/>
      <family val="2"/>
    </font>
    <font>
      <b/>
      <u/>
      <sz val="11"/>
      <color indexed="8"/>
      <name val="Times New Roman"/>
      <family val="1"/>
    </font>
    <font>
      <b/>
      <i/>
      <u/>
      <sz val="11"/>
      <color theme="1"/>
      <name val="Calibri"/>
      <family val="2"/>
      <scheme val="minor"/>
    </font>
    <font>
      <b/>
      <sz val="14"/>
      <color theme="1"/>
      <name val="Calibri"/>
      <family val="2"/>
      <scheme val="minor"/>
    </font>
    <font>
      <sz val="10"/>
      <color theme="1"/>
      <name val="Arial"/>
      <family val="2"/>
    </font>
    <font>
      <sz val="11"/>
      <color rgb="FFFF0000"/>
      <name val="Times New Roman"/>
      <family val="1"/>
    </font>
    <font>
      <b/>
      <i/>
      <sz val="10"/>
      <name val="Arial"/>
      <family val="2"/>
    </font>
    <font>
      <b/>
      <sz val="10"/>
      <color theme="1"/>
      <name val="Arial"/>
      <family val="2"/>
    </font>
    <font>
      <i/>
      <sz val="9"/>
      <color rgb="FFFF0000"/>
      <name val="Calibri"/>
      <family val="2"/>
      <scheme val="minor"/>
    </font>
    <font>
      <sz val="11"/>
      <color theme="1"/>
      <name val="Calibri"/>
      <family val="2"/>
      <scheme val="minor"/>
    </font>
    <font>
      <sz val="11"/>
      <color rgb="FF000000"/>
      <name val="Calibri"/>
      <family val="2"/>
      <scheme val="minor"/>
    </font>
    <font>
      <b/>
      <u/>
      <sz val="14"/>
      <color theme="1"/>
      <name val="Calibri"/>
      <family val="2"/>
      <scheme val="minor"/>
    </font>
    <font>
      <b/>
      <u/>
      <sz val="16"/>
      <color theme="1"/>
      <name val="Calibri"/>
      <family val="2"/>
      <scheme val="minor"/>
    </font>
    <font>
      <b/>
      <i/>
      <sz val="10"/>
      <color theme="1"/>
      <name val="Arial"/>
      <family val="2"/>
    </font>
    <font>
      <b/>
      <i/>
      <sz val="11"/>
      <color theme="1"/>
      <name val="Calibri"/>
      <family val="2"/>
      <scheme val="minor"/>
    </font>
    <font>
      <b/>
      <sz val="12"/>
      <color theme="1"/>
      <name val="Calibri"/>
      <family val="2"/>
      <scheme val="minor"/>
    </font>
    <font>
      <b/>
      <u/>
      <sz val="12"/>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14999847407452621"/>
        <bgColor indexed="64"/>
      </patternFill>
    </fill>
  </fills>
  <borders count="45">
    <border>
      <left/>
      <right/>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double">
        <color indexed="64"/>
      </bottom>
      <diagonal/>
    </border>
  </borders>
  <cellStyleXfs count="11">
    <xf numFmtId="0" fontId="0"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6"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9" fillId="0" borderId="0" applyFont="0" applyFill="0" applyBorder="0" applyAlignment="0" applyProtection="0"/>
  </cellStyleXfs>
  <cellXfs count="266">
    <xf numFmtId="0" fontId="0" fillId="0" borderId="0" xfId="0"/>
    <xf numFmtId="0" fontId="2" fillId="0" borderId="0" xfId="1"/>
    <xf numFmtId="0" fontId="3" fillId="0" borderId="0" xfId="1" applyFont="1"/>
    <xf numFmtId="0" fontId="4" fillId="0" borderId="0" xfId="1" applyFont="1"/>
    <xf numFmtId="0" fontId="3" fillId="0" borderId="0" xfId="1" applyFont="1" applyBorder="1" applyAlignment="1">
      <alignment horizontal="center" wrapText="1"/>
    </xf>
    <xf numFmtId="43" fontId="3" fillId="0" borderId="0" xfId="2" applyFont="1" applyBorder="1" applyAlignment="1">
      <alignment horizontal="center" wrapText="1"/>
    </xf>
    <xf numFmtId="164" fontId="4" fillId="2" borderId="1" xfId="5" applyNumberFormat="1" applyFont="1" applyFill="1" applyBorder="1"/>
    <xf numFmtId="0" fontId="2" fillId="0" borderId="2" xfId="1" applyBorder="1"/>
    <xf numFmtId="164" fontId="4" fillId="2" borderId="3" xfId="5" applyNumberFormat="1" applyFont="1" applyFill="1" applyBorder="1"/>
    <xf numFmtId="0" fontId="2" fillId="0" borderId="4" xfId="1" applyBorder="1"/>
    <xf numFmtId="164" fontId="4" fillId="3" borderId="3" xfId="5" applyNumberFormat="1" applyFont="1" applyFill="1" applyBorder="1"/>
    <xf numFmtId="0" fontId="2" fillId="0" borderId="0" xfId="1" applyAlignment="1">
      <alignment vertical="center"/>
    </xf>
    <xf numFmtId="0" fontId="2" fillId="0" borderId="0" xfId="1" applyBorder="1" applyProtection="1"/>
    <xf numFmtId="164" fontId="2" fillId="0" borderId="0" xfId="5" applyNumberFormat="1" applyFont="1" applyBorder="1" applyProtection="1"/>
    <xf numFmtId="0" fontId="14" fillId="0" borderId="0" xfId="1" applyFont="1" applyBorder="1" applyProtection="1"/>
    <xf numFmtId="0" fontId="15" fillId="0" borderId="0" xfId="1" applyFont="1" applyBorder="1" applyProtection="1"/>
    <xf numFmtId="0" fontId="2" fillId="0" borderId="0" xfId="1" applyFill="1" applyBorder="1" applyProtection="1"/>
    <xf numFmtId="0" fontId="2" fillId="0" borderId="0" xfId="1" applyFill="1" applyBorder="1"/>
    <xf numFmtId="0" fontId="3" fillId="0" borderId="5" xfId="1" applyFont="1" applyBorder="1" applyAlignment="1">
      <alignment horizontal="center" wrapText="1"/>
    </xf>
    <xf numFmtId="43" fontId="3" fillId="0" borderId="5" xfId="2" applyFont="1" applyBorder="1" applyAlignment="1">
      <alignment horizontal="center" wrapText="1"/>
    </xf>
    <xf numFmtId="0" fontId="15" fillId="0" borderId="0" xfId="1" applyFont="1" applyBorder="1" applyAlignment="1" applyProtection="1">
      <alignment horizontal="left" vertical="top"/>
    </xf>
    <xf numFmtId="0" fontId="18" fillId="0" borderId="0" xfId="1" applyFont="1" applyBorder="1" applyProtection="1"/>
    <xf numFmtId="0" fontId="19" fillId="0" borderId="0" xfId="1" applyFont="1" applyBorder="1" applyProtection="1"/>
    <xf numFmtId="0" fontId="15" fillId="0" borderId="0" xfId="1" applyFont="1" applyBorder="1" applyAlignment="1" applyProtection="1">
      <alignment wrapText="1"/>
    </xf>
    <xf numFmtId="0" fontId="2" fillId="3" borderId="6" xfId="1" applyFill="1" applyBorder="1"/>
    <xf numFmtId="0" fontId="4" fillId="3" borderId="6" xfId="1" applyFont="1" applyFill="1" applyBorder="1" applyAlignment="1">
      <alignment horizontal="left" wrapText="1"/>
    </xf>
    <xf numFmtId="43" fontId="4" fillId="3" borderId="6" xfId="2" applyFont="1" applyFill="1" applyBorder="1"/>
    <xf numFmtId="164" fontId="4" fillId="3" borderId="6" xfId="5" applyNumberFormat="1" applyFont="1" applyFill="1" applyBorder="1"/>
    <xf numFmtId="0" fontId="3" fillId="4" borderId="7" xfId="1" applyFont="1" applyFill="1" applyBorder="1" applyAlignment="1">
      <alignment horizontal="center" vertical="center" wrapText="1"/>
    </xf>
    <xf numFmtId="43" fontId="3" fillId="4" borderId="7" xfId="2" applyFont="1" applyFill="1" applyBorder="1" applyAlignment="1">
      <alignment horizontal="center" vertical="center" wrapText="1"/>
    </xf>
    <xf numFmtId="43" fontId="3" fillId="4" borderId="8" xfId="2" applyFont="1" applyFill="1" applyBorder="1" applyAlignment="1">
      <alignment horizontal="center" vertical="center" wrapText="1"/>
    </xf>
    <xf numFmtId="0" fontId="4" fillId="0" borderId="2" xfId="1" applyFont="1" applyBorder="1"/>
    <xf numFmtId="43" fontId="2" fillId="0" borderId="10" xfId="2" applyFont="1" applyBorder="1"/>
    <xf numFmtId="43" fontId="4" fillId="3" borderId="9" xfId="2" applyFont="1" applyFill="1" applyBorder="1"/>
    <xf numFmtId="43" fontId="2" fillId="2" borderId="10" xfId="1" applyNumberFormat="1" applyFill="1" applyBorder="1"/>
    <xf numFmtId="0" fontId="8" fillId="0" borderId="0" xfId="1" applyFont="1"/>
    <xf numFmtId="164" fontId="2" fillId="0" borderId="0" xfId="5" applyNumberFormat="1" applyFont="1"/>
    <xf numFmtId="165" fontId="2" fillId="0" borderId="0" xfId="2" applyNumberFormat="1" applyFont="1"/>
    <xf numFmtId="0" fontId="9" fillId="0" borderId="0" xfId="1" applyFont="1"/>
    <xf numFmtId="164" fontId="9" fillId="0" borderId="0" xfId="5" applyNumberFormat="1" applyFont="1" applyBorder="1"/>
    <xf numFmtId="0" fontId="21" fillId="0" borderId="0" xfId="1" applyFont="1" applyBorder="1" applyProtection="1"/>
    <xf numFmtId="0" fontId="15" fillId="0" borderId="0" xfId="1" quotePrefix="1" applyFont="1" applyBorder="1" applyAlignment="1" applyProtection="1">
      <alignment horizontal="center"/>
    </xf>
    <xf numFmtId="0" fontId="12" fillId="0" borderId="0" xfId="1" applyFont="1"/>
    <xf numFmtId="0" fontId="12" fillId="0" borderId="0" xfId="1" applyFont="1" applyBorder="1" applyProtection="1"/>
    <xf numFmtId="164" fontId="12" fillId="0" borderId="0" xfId="5" applyNumberFormat="1" applyFont="1" applyBorder="1" applyProtection="1"/>
    <xf numFmtId="0" fontId="12" fillId="0" borderId="0" xfId="1" applyFont="1" applyFill="1" applyBorder="1" applyProtection="1"/>
    <xf numFmtId="0" fontId="15" fillId="0" borderId="0" xfId="1" quotePrefix="1" applyFont="1" applyBorder="1" applyAlignment="1" applyProtection="1">
      <alignment horizontal="center" vertical="top"/>
    </xf>
    <xf numFmtId="0" fontId="22" fillId="0" borderId="0" xfId="1" applyFont="1" applyBorder="1" applyAlignment="1">
      <alignment horizontal="center" wrapText="1"/>
    </xf>
    <xf numFmtId="0" fontId="20" fillId="0" borderId="0" xfId="1" applyFont="1" applyFill="1" applyAlignment="1">
      <alignment horizontal="left" wrapText="1"/>
    </xf>
    <xf numFmtId="0" fontId="15" fillId="0" borderId="0" xfId="1" applyFont="1" applyBorder="1" applyAlignment="1" applyProtection="1">
      <alignment wrapText="1"/>
    </xf>
    <xf numFmtId="0" fontId="9" fillId="0" borderId="0" xfId="1" applyFont="1" applyAlignment="1">
      <alignment horizontal="right"/>
    </xf>
    <xf numFmtId="0" fontId="11" fillId="0" borderId="0" xfId="1" applyFont="1"/>
    <xf numFmtId="0" fontId="11" fillId="0" borderId="0" xfId="1" applyFont="1" applyAlignment="1">
      <alignment horizontal="left" wrapText="1"/>
    </xf>
    <xf numFmtId="0" fontId="0" fillId="0" borderId="0" xfId="0" applyAlignment="1">
      <alignment horizontal="center"/>
    </xf>
    <xf numFmtId="0" fontId="0" fillId="0" borderId="0" xfId="0"/>
    <xf numFmtId="0" fontId="25" fillId="0" borderId="0" xfId="0" applyFont="1"/>
    <xf numFmtId="0" fontId="0" fillId="0" borderId="0" xfId="0" applyAlignment="1">
      <alignment horizontal="left"/>
    </xf>
    <xf numFmtId="0" fontId="0" fillId="0" borderId="0" xfId="0"/>
    <xf numFmtId="0" fontId="19" fillId="0" borderId="0" xfId="1" applyFont="1" applyBorder="1" applyAlignment="1" applyProtection="1">
      <alignment horizontal="left" indent="1"/>
    </xf>
    <xf numFmtId="0" fontId="26" fillId="0" borderId="0" xfId="1" applyFont="1"/>
    <xf numFmtId="0" fontId="19" fillId="0" borderId="0" xfId="1" applyFont="1" applyBorder="1" applyAlignment="1" applyProtection="1">
      <alignment horizontal="left" vertical="top"/>
    </xf>
    <xf numFmtId="0" fontId="24" fillId="0" borderId="0" xfId="6" applyFont="1" applyFill="1" applyBorder="1"/>
    <xf numFmtId="0" fontId="27" fillId="0" borderId="0" xfId="0" applyFont="1"/>
    <xf numFmtId="0" fontId="15" fillId="0" borderId="0" xfId="1" applyFont="1" applyBorder="1" applyAlignment="1" applyProtection="1">
      <alignment horizontal="center"/>
    </xf>
    <xf numFmtId="0" fontId="4" fillId="0" borderId="0" xfId="6"/>
    <xf numFmtId="0" fontId="4" fillId="0" borderId="0" xfId="6" applyFont="1"/>
    <xf numFmtId="0" fontId="4" fillId="0" borderId="0" xfId="6" applyBorder="1" applyProtection="1"/>
    <xf numFmtId="164" fontId="4" fillId="0" borderId="0" xfId="9" applyNumberFormat="1" applyFont="1" applyBorder="1" applyProtection="1"/>
    <xf numFmtId="0" fontId="16" fillId="0" borderId="0" xfId="6" applyFont="1" applyBorder="1" applyProtection="1"/>
    <xf numFmtId="0" fontId="15" fillId="0" borderId="0" xfId="6" applyFont="1" applyBorder="1" applyAlignment="1" applyProtection="1">
      <alignment horizontal="left" indent="1"/>
    </xf>
    <xf numFmtId="0" fontId="17" fillId="0" borderId="0" xfId="4" applyFont="1" applyBorder="1" applyAlignment="1" applyProtection="1"/>
    <xf numFmtId="0" fontId="4" fillId="0" borderId="0" xfId="6" applyFill="1" applyBorder="1" applyProtection="1"/>
    <xf numFmtId="0" fontId="4" fillId="0" borderId="0" xfId="6" applyFill="1" applyBorder="1"/>
    <xf numFmtId="0" fontId="4" fillId="0" borderId="0" xfId="6" quotePrefix="1" applyFont="1" applyAlignment="1">
      <alignment horizontal="center"/>
    </xf>
    <xf numFmtId="0" fontId="4" fillId="0" borderId="0" xfId="6" quotePrefix="1" applyFont="1" applyAlignment="1">
      <alignment horizontal="right"/>
    </xf>
    <xf numFmtId="0" fontId="4" fillId="0" borderId="0" xfId="6" applyFont="1"/>
    <xf numFmtId="0" fontId="1" fillId="0" borderId="0" xfId="0" applyFont="1"/>
    <xf numFmtId="0" fontId="20" fillId="0" borderId="0" xfId="1" applyFont="1" applyFill="1" applyAlignment="1">
      <alignment horizontal="left" wrapText="1"/>
    </xf>
    <xf numFmtId="0" fontId="11" fillId="0" borderId="0" xfId="1" applyFont="1" applyAlignment="1">
      <alignment horizontal="left" wrapText="1"/>
    </xf>
    <xf numFmtId="0" fontId="28" fillId="0" borderId="0" xfId="1" applyFont="1" applyAlignment="1">
      <alignment horizontal="right" vertical="top"/>
    </xf>
    <xf numFmtId="0" fontId="2" fillId="0" borderId="0" xfId="1" applyAlignment="1">
      <alignment horizontal="center"/>
    </xf>
    <xf numFmtId="43" fontId="0" fillId="2" borderId="6" xfId="0" applyNumberFormat="1" applyFill="1" applyBorder="1"/>
    <xf numFmtId="0" fontId="3" fillId="4" borderId="5" xfId="6" applyFont="1" applyFill="1" applyBorder="1" applyAlignment="1">
      <alignment horizontal="center" wrapText="1"/>
    </xf>
    <xf numFmtId="0" fontId="31" fillId="4" borderId="5" xfId="6" applyFont="1" applyFill="1" applyBorder="1" applyAlignment="1">
      <alignment horizontal="center" wrapText="1"/>
    </xf>
    <xf numFmtId="0" fontId="4" fillId="3" borderId="5" xfId="6" applyFont="1" applyFill="1" applyBorder="1" applyAlignment="1">
      <alignment horizontal="center"/>
    </xf>
    <xf numFmtId="166" fontId="4" fillId="0" borderId="19" xfId="8" applyNumberFormat="1" applyFont="1" applyBorder="1"/>
    <xf numFmtId="164" fontId="4" fillId="0" borderId="19" xfId="9" applyNumberFormat="1" applyFont="1" applyBorder="1"/>
    <xf numFmtId="165" fontId="4" fillId="0" borderId="20" xfId="6" applyNumberFormat="1" applyFont="1" applyBorder="1"/>
    <xf numFmtId="164" fontId="4" fillId="0" borderId="20" xfId="9" applyNumberFormat="1" applyFont="1" applyBorder="1"/>
    <xf numFmtId="0" fontId="4" fillId="0" borderId="20" xfId="6" applyFont="1" applyBorder="1"/>
    <xf numFmtId="0" fontId="4" fillId="0" borderId="20" xfId="6" applyFont="1" applyBorder="1" applyAlignment="1">
      <alignment horizontal="center"/>
    </xf>
    <xf numFmtId="42" fontId="4" fillId="3" borderId="20" xfId="6" applyNumberFormat="1" applyFont="1" applyFill="1" applyBorder="1"/>
    <xf numFmtId="164" fontId="4" fillId="3" borderId="20" xfId="9" applyNumberFormat="1" applyFont="1" applyFill="1" applyBorder="1"/>
    <xf numFmtId="0" fontId="3" fillId="4" borderId="19" xfId="6" applyFont="1" applyFill="1" applyBorder="1" applyAlignment="1">
      <alignment horizontal="center" wrapText="1"/>
    </xf>
    <xf numFmtId="0" fontId="4" fillId="3" borderId="5" xfId="1" applyFont="1" applyFill="1" applyBorder="1" applyAlignment="1">
      <alignment horizontal="left" wrapText="1"/>
    </xf>
    <xf numFmtId="0" fontId="13" fillId="0" borderId="0" xfId="1" applyFont="1" applyBorder="1" applyAlignment="1" applyProtection="1">
      <alignment vertical="center"/>
    </xf>
    <xf numFmtId="0" fontId="0" fillId="0" borderId="0" xfId="0" applyAlignment="1">
      <alignment vertical="center"/>
    </xf>
    <xf numFmtId="0" fontId="0" fillId="0" borderId="0" xfId="0" applyAlignment="1">
      <alignment vertical="top"/>
    </xf>
    <xf numFmtId="0" fontId="15" fillId="0" borderId="0" xfId="1" applyFont="1" applyBorder="1" applyAlignment="1" applyProtection="1">
      <alignment vertical="top"/>
    </xf>
    <xf numFmtId="0" fontId="33" fillId="0" borderId="0" xfId="1" applyFont="1" applyBorder="1" applyAlignment="1" applyProtection="1">
      <alignment horizontal="left" vertical="top" wrapText="1"/>
    </xf>
    <xf numFmtId="0" fontId="34" fillId="0" borderId="0" xfId="1" applyFont="1" applyAlignment="1">
      <alignment horizontal="left"/>
    </xf>
    <xf numFmtId="0" fontId="34" fillId="0" borderId="0" xfId="1" applyFont="1" applyAlignment="1">
      <alignment horizontal="left" wrapText="1"/>
    </xf>
    <xf numFmtId="0" fontId="15" fillId="0" borderId="0" xfId="1" applyFont="1" applyBorder="1" applyAlignment="1" applyProtection="1">
      <alignment horizontal="right"/>
    </xf>
    <xf numFmtId="0" fontId="33" fillId="0" borderId="0" xfId="1" applyFont="1" applyBorder="1" applyAlignment="1" applyProtection="1">
      <alignment vertical="top" wrapText="1"/>
    </xf>
    <xf numFmtId="0" fontId="25" fillId="0" borderId="0" xfId="0" applyFont="1"/>
    <xf numFmtId="164" fontId="4" fillId="2" borderId="1" xfId="9" applyNumberFormat="1" applyFont="1" applyFill="1" applyBorder="1"/>
    <xf numFmtId="0" fontId="22" fillId="0" borderId="23" xfId="1" applyFont="1" applyBorder="1" applyAlignment="1">
      <alignment horizontal="center" vertical="center"/>
    </xf>
    <xf numFmtId="164" fontId="4" fillId="2" borderId="6" xfId="9" applyNumberFormat="1" applyFont="1" applyFill="1" applyBorder="1"/>
    <xf numFmtId="0" fontId="35" fillId="0" borderId="0" xfId="0" applyFont="1" applyAlignment="1">
      <alignment horizontal="left"/>
    </xf>
    <xf numFmtId="0" fontId="33" fillId="0" borderId="0" xfId="1" quotePrefix="1" applyFont="1" applyBorder="1" applyAlignment="1" applyProtection="1">
      <alignment horizontal="center"/>
    </xf>
    <xf numFmtId="0" fontId="0" fillId="0" borderId="0" xfId="0" quotePrefix="1" applyAlignment="1">
      <alignment horizontal="center"/>
    </xf>
    <xf numFmtId="0" fontId="33" fillId="0" borderId="0" xfId="1" applyFont="1" applyFill="1" applyBorder="1" applyAlignment="1" applyProtection="1">
      <alignment horizontal="center"/>
    </xf>
    <xf numFmtId="0" fontId="33" fillId="0" borderId="0" xfId="1" quotePrefix="1" applyFont="1" applyBorder="1" applyAlignment="1" applyProtection="1">
      <alignment horizontal="center" vertical="top"/>
    </xf>
    <xf numFmtId="0" fontId="33" fillId="0" borderId="0" xfId="1" applyFont="1" applyBorder="1" applyAlignment="1" applyProtection="1">
      <alignment vertical="top"/>
    </xf>
    <xf numFmtId="0" fontId="39" fillId="0" borderId="0" xfId="1" applyFont="1" applyAlignment="1">
      <alignment horizontal="center" vertical="center"/>
    </xf>
    <xf numFmtId="0" fontId="40" fillId="0" borderId="23" xfId="1" applyFont="1" applyBorder="1" applyAlignment="1">
      <alignment horizontal="center" vertical="center"/>
    </xf>
    <xf numFmtId="0" fontId="20" fillId="0" borderId="0" xfId="1" applyFont="1" applyFill="1" applyAlignment="1">
      <alignment horizontal="left"/>
    </xf>
    <xf numFmtId="0" fontId="15" fillId="0" borderId="0" xfId="1" applyFont="1" applyBorder="1" applyAlignment="1" applyProtection="1">
      <alignment horizontal="left"/>
    </xf>
    <xf numFmtId="0" fontId="15" fillId="0" borderId="0" xfId="1" applyFont="1" applyBorder="1" applyAlignment="1" applyProtection="1"/>
    <xf numFmtId="0" fontId="16" fillId="6" borderId="5" xfId="1" applyFont="1" applyFill="1" applyBorder="1" applyProtection="1"/>
    <xf numFmtId="0" fontId="4" fillId="0" borderId="0" xfId="1" applyFont="1" applyAlignment="1">
      <alignment horizontal="center"/>
    </xf>
    <xf numFmtId="0" fontId="44" fillId="0" borderId="0" xfId="1" quotePrefix="1" applyFont="1" applyBorder="1" applyAlignment="1" applyProtection="1">
      <alignment horizontal="center"/>
    </xf>
    <xf numFmtId="0" fontId="4" fillId="0" borderId="0" xfId="1" applyFont="1" applyAlignment="1">
      <alignment horizontal="left"/>
    </xf>
    <xf numFmtId="0" fontId="44" fillId="0" borderId="0" xfId="0" applyFont="1"/>
    <xf numFmtId="0" fontId="44" fillId="0" borderId="0" xfId="1" applyFont="1" applyBorder="1" applyAlignment="1" applyProtection="1">
      <alignment horizontal="left" vertical="top"/>
    </xf>
    <xf numFmtId="0" fontId="24" fillId="0" borderId="0" xfId="0" applyFont="1"/>
    <xf numFmtId="0" fontId="24" fillId="0" borderId="0" xfId="1" applyFont="1" applyAlignment="1">
      <alignment horizontal="center"/>
    </xf>
    <xf numFmtId="0" fontId="45" fillId="0" borderId="0" xfId="1" applyFont="1" applyBorder="1" applyAlignment="1" applyProtection="1">
      <alignment horizontal="left" vertical="top"/>
    </xf>
    <xf numFmtId="0" fontId="2" fillId="0" borderId="17" xfId="1" applyBorder="1"/>
    <xf numFmtId="0" fontId="9" fillId="0" borderId="36" xfId="1" applyFont="1" applyBorder="1" applyAlignment="1">
      <alignment horizontal="right"/>
    </xf>
    <xf numFmtId="0" fontId="2" fillId="0" borderId="36" xfId="1" applyBorder="1"/>
    <xf numFmtId="0" fontId="2" fillId="0" borderId="38" xfId="1" applyBorder="1"/>
    <xf numFmtId="0" fontId="2" fillId="0" borderId="0" xfId="1" applyBorder="1"/>
    <xf numFmtId="0" fontId="4" fillId="0" borderId="0" xfId="1" applyFont="1" applyBorder="1"/>
    <xf numFmtId="0" fontId="9" fillId="0" borderId="36" xfId="1" applyFont="1" applyBorder="1"/>
    <xf numFmtId="43" fontId="3" fillId="0" borderId="36" xfId="2" applyFont="1" applyBorder="1" applyAlignment="1">
      <alignment horizontal="center" wrapText="1"/>
    </xf>
    <xf numFmtId="0" fontId="21" fillId="0" borderId="38" xfId="1" applyFont="1" applyBorder="1" applyProtection="1"/>
    <xf numFmtId="0" fontId="4" fillId="3" borderId="42" xfId="1" applyFont="1" applyFill="1" applyBorder="1" applyAlignment="1">
      <alignment horizontal="left" wrapText="1"/>
    </xf>
    <xf numFmtId="43" fontId="4" fillId="3" borderId="42" xfId="2" applyFont="1" applyFill="1" applyBorder="1"/>
    <xf numFmtId="164" fontId="4" fillId="2" borderId="42" xfId="9" applyNumberFormat="1" applyFont="1" applyFill="1" applyBorder="1"/>
    <xf numFmtId="164" fontId="4" fillId="3" borderId="42" xfId="5" applyNumberFormat="1" applyFont="1" applyFill="1" applyBorder="1"/>
    <xf numFmtId="0" fontId="47" fillId="0" borderId="0" xfId="1" quotePrefix="1" applyFont="1" applyBorder="1" applyAlignment="1" applyProtection="1">
      <alignment horizontal="center"/>
    </xf>
    <xf numFmtId="0" fontId="21" fillId="0" borderId="38" xfId="1" applyFont="1" applyBorder="1" applyAlignment="1" applyProtection="1">
      <alignment vertical="center"/>
    </xf>
    <xf numFmtId="43" fontId="4" fillId="3" borderId="10" xfId="2" applyFont="1" applyFill="1" applyBorder="1"/>
    <xf numFmtId="0" fontId="2" fillId="0" borderId="2" xfId="1" applyFont="1" applyBorder="1"/>
    <xf numFmtId="0" fontId="2" fillId="0" borderId="40" xfId="1" applyFont="1" applyBorder="1"/>
    <xf numFmtId="0" fontId="2" fillId="0" borderId="43" xfId="1" applyFont="1" applyBorder="1"/>
    <xf numFmtId="164" fontId="4" fillId="3" borderId="1" xfId="5" applyNumberFormat="1" applyFont="1" applyFill="1" applyBorder="1"/>
    <xf numFmtId="164" fontId="4" fillId="3" borderId="44" xfId="5" applyNumberFormat="1" applyFont="1" applyFill="1" applyBorder="1"/>
    <xf numFmtId="164" fontId="4" fillId="3" borderId="33" xfId="5" applyNumberFormat="1" applyFont="1" applyFill="1" applyBorder="1"/>
    <xf numFmtId="0" fontId="50" fillId="0" borderId="0" xfId="0" applyFont="1" applyAlignment="1">
      <alignment vertical="center"/>
    </xf>
    <xf numFmtId="43" fontId="50" fillId="0" borderId="9" xfId="10" applyFont="1" applyBorder="1" applyAlignment="1">
      <alignment vertical="center"/>
    </xf>
    <xf numFmtId="0" fontId="2" fillId="3" borderId="6" xfId="1" applyFont="1" applyFill="1" applyBorder="1" applyAlignment="1">
      <alignment horizontal="left" wrapText="1"/>
    </xf>
    <xf numFmtId="0" fontId="51" fillId="0" borderId="0" xfId="0" applyFont="1"/>
    <xf numFmtId="0" fontId="12" fillId="0" borderId="0" xfId="1" applyFont="1" applyBorder="1" applyAlignment="1" applyProtection="1">
      <alignment horizontal="left" vertical="top"/>
    </xf>
    <xf numFmtId="0" fontId="3" fillId="0" borderId="0" xfId="1" applyFont="1" applyAlignment="1">
      <alignment horizontal="center"/>
    </xf>
    <xf numFmtId="0" fontId="52" fillId="0" borderId="0" xfId="0" applyFont="1"/>
    <xf numFmtId="0" fontId="20" fillId="0" borderId="0" xfId="1" applyFont="1" applyFill="1" applyAlignment="1">
      <alignment horizontal="left" wrapText="1"/>
    </xf>
    <xf numFmtId="0" fontId="0" fillId="0" borderId="0" xfId="0" applyAlignment="1">
      <alignment vertical="top"/>
    </xf>
    <xf numFmtId="0" fontId="47" fillId="0" borderId="0" xfId="0" applyFont="1"/>
    <xf numFmtId="0" fontId="47" fillId="0" borderId="0" xfId="1" applyFont="1" applyBorder="1" applyAlignment="1" applyProtection="1">
      <alignment horizontal="left" vertical="top"/>
    </xf>
    <xf numFmtId="0" fontId="3" fillId="0" borderId="0" xfId="0" applyFont="1"/>
    <xf numFmtId="0" fontId="35" fillId="0" borderId="0" xfId="0" applyFont="1"/>
    <xf numFmtId="0" fontId="3" fillId="0" borderId="0" xfId="1" applyFont="1" applyBorder="1" applyAlignment="1" applyProtection="1">
      <alignment horizontal="left" vertical="top"/>
    </xf>
    <xf numFmtId="0" fontId="47" fillId="0" borderId="0" xfId="0" applyFont="1" applyAlignment="1">
      <alignment horizontal="center"/>
    </xf>
    <xf numFmtId="164" fontId="2" fillId="3" borderId="3" xfId="5" applyNumberFormat="1" applyFont="1" applyFill="1" applyBorder="1"/>
    <xf numFmtId="0" fontId="2" fillId="0" borderId="0" xfId="1" applyFont="1"/>
    <xf numFmtId="43" fontId="2" fillId="3" borderId="9" xfId="2" applyFont="1" applyFill="1" applyBorder="1"/>
    <xf numFmtId="43" fontId="2" fillId="3" borderId="6" xfId="2" applyFont="1" applyFill="1" applyBorder="1"/>
    <xf numFmtId="164" fontId="2" fillId="2" borderId="6" xfId="9" applyNumberFormat="1" applyFont="1" applyFill="1" applyBorder="1"/>
    <xf numFmtId="164" fontId="2" fillId="3" borderId="6" xfId="5" applyNumberFormat="1" applyFont="1" applyFill="1" applyBorder="1"/>
    <xf numFmtId="0" fontId="2" fillId="3" borderId="5" xfId="1" applyFont="1" applyFill="1" applyBorder="1" applyAlignment="1">
      <alignment horizontal="left" wrapText="1"/>
    </xf>
    <xf numFmtId="0" fontId="2" fillId="3" borderId="5" xfId="6" applyFont="1" applyFill="1" applyBorder="1" applyAlignment="1">
      <alignment horizontal="center"/>
    </xf>
    <xf numFmtId="166" fontId="2" fillId="0" borderId="19" xfId="8" applyNumberFormat="1" applyFont="1" applyBorder="1"/>
    <xf numFmtId="164" fontId="2" fillId="0" borderId="19" xfId="9" applyNumberFormat="1" applyFont="1" applyBorder="1"/>
    <xf numFmtId="165" fontId="2" fillId="0" borderId="20" xfId="6" applyNumberFormat="1" applyFont="1" applyBorder="1"/>
    <xf numFmtId="164" fontId="2" fillId="0" borderId="20" xfId="9" applyNumberFormat="1" applyFont="1" applyBorder="1"/>
    <xf numFmtId="0" fontId="2" fillId="0" borderId="20" xfId="6" applyFont="1" applyBorder="1"/>
    <xf numFmtId="0" fontId="2" fillId="0" borderId="20" xfId="6" applyFont="1" applyBorder="1" applyAlignment="1">
      <alignment horizontal="center"/>
    </xf>
    <xf numFmtId="42" fontId="2" fillId="3" borderId="20" xfId="6" applyNumberFormat="1" applyFont="1" applyFill="1" applyBorder="1"/>
    <xf numFmtId="164" fontId="2" fillId="3" borderId="20" xfId="9" applyNumberFormat="1" applyFont="1" applyFill="1" applyBorder="1"/>
    <xf numFmtId="0" fontId="2" fillId="0" borderId="0" xfId="1" applyFont="1" applyBorder="1"/>
    <xf numFmtId="164" fontId="2" fillId="3" borderId="1" xfId="5" applyNumberFormat="1" applyFont="1" applyFill="1" applyBorder="1"/>
    <xf numFmtId="164" fontId="2" fillId="3" borderId="44" xfId="5" applyNumberFormat="1" applyFont="1" applyFill="1" applyBorder="1"/>
    <xf numFmtId="43" fontId="2" fillId="3" borderId="10" xfId="2" applyFont="1" applyFill="1" applyBorder="1"/>
    <xf numFmtId="164" fontId="2" fillId="3" borderId="33" xfId="5" applyNumberFormat="1" applyFont="1" applyFill="1" applyBorder="1"/>
    <xf numFmtId="0" fontId="2" fillId="3" borderId="42" xfId="1" applyFont="1" applyFill="1" applyBorder="1" applyAlignment="1">
      <alignment horizontal="left" wrapText="1"/>
    </xf>
    <xf numFmtId="43" fontId="2" fillId="3" borderId="42" xfId="2" applyFont="1" applyFill="1" applyBorder="1"/>
    <xf numFmtId="164" fontId="2" fillId="2" borderId="42" xfId="9" applyNumberFormat="1" applyFont="1" applyFill="1" applyBorder="1"/>
    <xf numFmtId="164" fontId="2" fillId="3" borderId="42" xfId="5" applyNumberFormat="1" applyFont="1" applyFill="1" applyBorder="1"/>
    <xf numFmtId="166" fontId="2" fillId="0" borderId="5" xfId="8" applyNumberFormat="1" applyFont="1" applyBorder="1"/>
    <xf numFmtId="164" fontId="2" fillId="0" borderId="5" xfId="9" applyNumberFormat="1" applyFont="1" applyBorder="1"/>
    <xf numFmtId="0" fontId="47" fillId="0" borderId="0" xfId="0" applyFont="1" applyAlignment="1">
      <alignment horizontal="center" vertical="center"/>
    </xf>
    <xf numFmtId="0" fontId="35" fillId="0" borderId="0" xfId="0" applyFont="1" applyAlignment="1">
      <alignment horizontal="center"/>
    </xf>
    <xf numFmtId="0" fontId="3" fillId="0" borderId="0" xfId="1" applyFont="1" applyAlignment="1">
      <alignment horizontal="left"/>
    </xf>
    <xf numFmtId="0" fontId="55" fillId="0" borderId="0" xfId="0" applyFont="1"/>
    <xf numFmtId="0" fontId="47" fillId="0" borderId="0" xfId="1" applyFont="1" applyBorder="1" applyAlignment="1" applyProtection="1">
      <alignment vertical="top"/>
    </xf>
    <xf numFmtId="0" fontId="47" fillId="0" borderId="0" xfId="0" applyFont="1" applyAlignment="1">
      <alignment vertical="top"/>
    </xf>
    <xf numFmtId="0" fontId="43" fillId="0" borderId="0" xfId="0" applyFont="1"/>
    <xf numFmtId="43" fontId="0" fillId="0" borderId="0" xfId="0" applyNumberFormat="1"/>
    <xf numFmtId="0" fontId="11" fillId="0" borderId="0" xfId="1" applyFont="1" applyAlignment="1"/>
    <xf numFmtId="0" fontId="4" fillId="3" borderId="2" xfId="1" applyFont="1" applyFill="1" applyBorder="1" applyAlignment="1">
      <alignment horizontal="left"/>
    </xf>
    <xf numFmtId="0" fontId="2" fillId="3" borderId="6" xfId="1" applyFill="1" applyBorder="1" applyAlignment="1">
      <alignment horizontal="left"/>
    </xf>
    <xf numFmtId="0" fontId="40" fillId="0" borderId="23" xfId="1" applyFont="1" applyBorder="1" applyAlignment="1">
      <alignment horizontal="center" vertical="center"/>
    </xf>
    <xf numFmtId="0" fontId="4" fillId="3" borderId="6" xfId="1" applyFont="1" applyFill="1" applyBorder="1" applyAlignment="1">
      <alignment horizontal="left"/>
    </xf>
    <xf numFmtId="0" fontId="29" fillId="5" borderId="22" xfId="1" applyFont="1" applyFill="1" applyBorder="1" applyAlignment="1">
      <alignment horizontal="center"/>
    </xf>
    <xf numFmtId="0" fontId="3" fillId="0" borderId="14" xfId="1" applyFont="1" applyBorder="1" applyAlignment="1">
      <alignment horizontal="center" wrapText="1"/>
    </xf>
    <xf numFmtId="0" fontId="3" fillId="0" borderId="15" xfId="1" applyFont="1" applyBorder="1" applyAlignment="1">
      <alignment horizontal="center" wrapText="1"/>
    </xf>
    <xf numFmtId="0" fontId="3" fillId="4" borderId="14" xfId="6" applyFont="1" applyFill="1" applyBorder="1" applyAlignment="1">
      <alignment horizontal="center" wrapText="1"/>
    </xf>
    <xf numFmtId="0" fontId="3" fillId="4" borderId="15" xfId="6" applyFont="1" applyFill="1" applyBorder="1" applyAlignment="1">
      <alignment horizontal="center" wrapText="1"/>
    </xf>
    <xf numFmtId="0" fontId="4" fillId="3" borderId="14" xfId="6" applyFont="1" applyFill="1" applyBorder="1"/>
    <xf numFmtId="0" fontId="4" fillId="3" borderId="15" xfId="6" applyFont="1" applyFill="1" applyBorder="1"/>
    <xf numFmtId="0" fontId="4" fillId="0" borderId="14" xfId="6" applyFont="1" applyBorder="1"/>
    <xf numFmtId="0" fontId="4" fillId="0" borderId="15" xfId="6" applyFont="1" applyBorder="1"/>
    <xf numFmtId="0" fontId="4" fillId="2" borderId="11" xfId="1" applyFont="1" applyFill="1" applyBorder="1" applyAlignment="1">
      <alignment horizontal="center" vertical="center" wrapText="1"/>
    </xf>
    <xf numFmtId="0" fontId="4" fillId="2" borderId="12" xfId="1" applyFont="1" applyFill="1" applyBorder="1" applyAlignment="1">
      <alignment horizontal="center" vertical="center" wrapText="1"/>
    </xf>
    <xf numFmtId="0" fontId="4" fillId="2" borderId="13" xfId="1" applyFont="1" applyFill="1" applyBorder="1" applyAlignment="1">
      <alignment horizontal="center" vertical="center" wrapText="1"/>
    </xf>
    <xf numFmtId="0" fontId="3" fillId="4" borderId="16" xfId="1" applyFont="1" applyFill="1" applyBorder="1" applyAlignment="1">
      <alignment horizontal="center" vertical="center" wrapText="1"/>
    </xf>
    <xf numFmtId="0" fontId="3" fillId="4" borderId="17" xfId="1" applyFont="1" applyFill="1" applyBorder="1" applyAlignment="1">
      <alignment horizontal="center" vertical="center" wrapText="1"/>
    </xf>
    <xf numFmtId="0" fontId="2" fillId="3" borderId="2" xfId="1" applyFont="1" applyFill="1" applyBorder="1" applyAlignment="1">
      <alignment horizontal="left"/>
    </xf>
    <xf numFmtId="0" fontId="5" fillId="4" borderId="14" xfId="1" applyFont="1" applyFill="1" applyBorder="1" applyAlignment="1">
      <alignment horizontal="center"/>
    </xf>
    <xf numFmtId="0" fontId="5" fillId="4" borderId="18" xfId="1" applyFont="1" applyFill="1" applyBorder="1" applyAlignment="1">
      <alignment horizontal="center"/>
    </xf>
    <xf numFmtId="0" fontId="5" fillId="4" borderId="15" xfId="1" applyFont="1" applyFill="1" applyBorder="1" applyAlignment="1">
      <alignment horizontal="center"/>
    </xf>
    <xf numFmtId="0" fontId="29" fillId="5" borderId="21" xfId="1" applyFont="1" applyFill="1" applyBorder="1" applyAlignment="1">
      <alignment horizontal="center"/>
    </xf>
    <xf numFmtId="0" fontId="3" fillId="3" borderId="24" xfId="1" applyFont="1" applyFill="1" applyBorder="1" applyAlignment="1">
      <alignment horizontal="center" vertical="center"/>
    </xf>
    <xf numFmtId="0" fontId="3" fillId="3" borderId="25" xfId="1" applyFont="1" applyFill="1" applyBorder="1" applyAlignment="1">
      <alignment horizontal="center" vertical="center"/>
    </xf>
    <xf numFmtId="0" fontId="3" fillId="3" borderId="26" xfId="1" applyFont="1" applyFill="1" applyBorder="1" applyAlignment="1">
      <alignment horizontal="center" vertical="center"/>
    </xf>
    <xf numFmtId="0" fontId="3" fillId="3" borderId="27" xfId="1" applyFont="1" applyFill="1" applyBorder="1" applyAlignment="1">
      <alignment horizontal="center" vertical="center"/>
    </xf>
    <xf numFmtId="0" fontId="3" fillId="3" borderId="22" xfId="1" applyFont="1" applyFill="1" applyBorder="1" applyAlignment="1">
      <alignment horizontal="center" vertical="center"/>
    </xf>
    <xf numFmtId="0" fontId="3" fillId="3" borderId="28" xfId="1" applyFont="1" applyFill="1" applyBorder="1" applyAlignment="1">
      <alignment horizontal="center" vertical="center"/>
    </xf>
    <xf numFmtId="0" fontId="3" fillId="4" borderId="29" xfId="1" applyFont="1" applyFill="1" applyBorder="1" applyAlignment="1">
      <alignment horizontal="center" vertical="center" wrapText="1"/>
    </xf>
    <xf numFmtId="0" fontId="3" fillId="4" borderId="30" xfId="1" applyFont="1" applyFill="1" applyBorder="1" applyAlignment="1">
      <alignment horizontal="center" vertical="center" wrapText="1"/>
    </xf>
    <xf numFmtId="43" fontId="3" fillId="4" borderId="31" xfId="2" applyFont="1" applyFill="1" applyBorder="1" applyAlignment="1">
      <alignment horizontal="center" vertical="center"/>
    </xf>
    <xf numFmtId="43" fontId="3" fillId="4" borderId="10" xfId="2" applyFont="1" applyFill="1" applyBorder="1" applyAlignment="1">
      <alignment horizontal="center" vertical="center"/>
    </xf>
    <xf numFmtId="0" fontId="3" fillId="4" borderId="31" xfId="1" applyFont="1" applyFill="1" applyBorder="1" applyAlignment="1">
      <alignment horizontal="center" vertical="center" wrapText="1"/>
    </xf>
    <xf numFmtId="0" fontId="3" fillId="4" borderId="10" xfId="1" applyFont="1" applyFill="1" applyBorder="1" applyAlignment="1">
      <alignment horizontal="center" vertical="center" wrapText="1"/>
    </xf>
    <xf numFmtId="43" fontId="3" fillId="4" borderId="32" xfId="2" applyFont="1" applyFill="1" applyBorder="1" applyAlignment="1">
      <alignment horizontal="center" vertical="center"/>
    </xf>
    <xf numFmtId="43" fontId="3" fillId="4" borderId="33" xfId="2" applyFont="1" applyFill="1" applyBorder="1" applyAlignment="1">
      <alignment horizontal="center" vertical="center"/>
    </xf>
    <xf numFmtId="0" fontId="43" fillId="6" borderId="14" xfId="0" applyFont="1" applyFill="1" applyBorder="1" applyAlignment="1">
      <alignment horizontal="center"/>
    </xf>
    <xf numFmtId="0" fontId="43" fillId="6" borderId="18" xfId="0" applyFont="1" applyFill="1" applyBorder="1" applyAlignment="1">
      <alignment horizontal="center"/>
    </xf>
    <xf numFmtId="0" fontId="43" fillId="6" borderId="15" xfId="0" applyFont="1" applyFill="1" applyBorder="1" applyAlignment="1">
      <alignment horizontal="center"/>
    </xf>
    <xf numFmtId="0" fontId="20" fillId="0" borderId="0" xfId="1" applyFont="1" applyFill="1" applyAlignment="1">
      <alignment horizontal="left" wrapText="1"/>
    </xf>
    <xf numFmtId="0" fontId="15" fillId="0" borderId="0" xfId="1" applyFont="1" applyBorder="1" applyAlignment="1" applyProtection="1">
      <alignment wrapText="1"/>
    </xf>
    <xf numFmtId="0" fontId="11" fillId="0" borderId="0" xfId="1" applyFont="1" applyAlignment="1">
      <alignment horizontal="left" wrapText="1"/>
    </xf>
    <xf numFmtId="0" fontId="0" fillId="0" borderId="0" xfId="0" applyAlignment="1">
      <alignment vertical="top"/>
    </xf>
    <xf numFmtId="0" fontId="15" fillId="0" borderId="0" xfId="1" applyFont="1" applyBorder="1" applyAlignment="1" applyProtection="1">
      <alignment horizontal="left" wrapText="1"/>
    </xf>
    <xf numFmtId="0" fontId="29" fillId="5" borderId="34" xfId="1" applyFont="1" applyFill="1" applyBorder="1" applyAlignment="1">
      <alignment horizontal="center"/>
    </xf>
    <xf numFmtId="0" fontId="29" fillId="5" borderId="12" xfId="1" applyFont="1" applyFill="1" applyBorder="1" applyAlignment="1">
      <alignment horizontal="center"/>
    </xf>
    <xf numFmtId="0" fontId="3" fillId="3" borderId="35" xfId="1" applyFont="1" applyFill="1" applyBorder="1" applyAlignment="1">
      <alignment horizontal="center" vertical="center"/>
    </xf>
    <xf numFmtId="0" fontId="3" fillId="3" borderId="37" xfId="1" applyFont="1" applyFill="1" applyBorder="1" applyAlignment="1">
      <alignment horizontal="center" vertical="center"/>
    </xf>
    <xf numFmtId="0" fontId="2" fillId="3" borderId="40" xfId="1" applyFont="1" applyFill="1" applyBorder="1" applyAlignment="1">
      <alignment horizontal="left"/>
    </xf>
    <xf numFmtId="0" fontId="2" fillId="2" borderId="34"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9" fillId="5" borderId="37" xfId="1" applyFont="1" applyFill="1" applyBorder="1" applyAlignment="1">
      <alignment horizontal="center"/>
    </xf>
    <xf numFmtId="0" fontId="29" fillId="5" borderId="39" xfId="1" applyFont="1" applyFill="1" applyBorder="1" applyAlignment="1">
      <alignment horizontal="center"/>
    </xf>
    <xf numFmtId="0" fontId="2" fillId="3" borderId="6" xfId="1" applyFont="1" applyFill="1" applyBorder="1" applyAlignment="1">
      <alignment horizontal="left"/>
    </xf>
    <xf numFmtId="0" fontId="2" fillId="3" borderId="14" xfId="6" applyFont="1" applyFill="1" applyBorder="1"/>
    <xf numFmtId="0" fontId="2" fillId="3" borderId="15" xfId="6" applyFont="1" applyFill="1" applyBorder="1"/>
    <xf numFmtId="0" fontId="2" fillId="0" borderId="14" xfId="6" applyFont="1" applyBorder="1"/>
    <xf numFmtId="0" fontId="2" fillId="0" borderId="15" xfId="6" applyFont="1" applyBorder="1"/>
    <xf numFmtId="0" fontId="2" fillId="3" borderId="41" xfId="1" applyFont="1" applyFill="1" applyBorder="1" applyAlignment="1">
      <alignment horizontal="left"/>
    </xf>
    <xf numFmtId="0" fontId="2" fillId="3" borderId="42" xfId="1" applyFont="1" applyFill="1" applyBorder="1" applyAlignment="1">
      <alignment horizontal="left"/>
    </xf>
    <xf numFmtId="0" fontId="4" fillId="3" borderId="40" xfId="1" applyFont="1" applyFill="1" applyBorder="1" applyAlignment="1">
      <alignment horizontal="left"/>
    </xf>
    <xf numFmtId="0" fontId="4" fillId="2" borderId="34" xfId="1" applyFont="1" applyFill="1" applyBorder="1" applyAlignment="1">
      <alignment horizontal="center" vertical="center" wrapText="1"/>
    </xf>
    <xf numFmtId="0" fontId="4" fillId="3" borderId="41" xfId="1" applyFont="1" applyFill="1" applyBorder="1" applyAlignment="1">
      <alignment horizontal="left"/>
    </xf>
    <xf numFmtId="0" fontId="4" fillId="3" borderId="42" xfId="1" applyFont="1" applyFill="1" applyBorder="1" applyAlignment="1">
      <alignment horizontal="left"/>
    </xf>
  </cellXfs>
  <cellStyles count="11">
    <cellStyle name="Comma" xfId="10" builtinId="3"/>
    <cellStyle name="Comma 2" xfId="2"/>
    <cellStyle name="Comma 2 2" xfId="7"/>
    <cellStyle name="Currency 2" xfId="3"/>
    <cellStyle name="Currency 2 2" xfId="8"/>
    <cellStyle name="Hyperlink" xfId="4" builtinId="8"/>
    <cellStyle name="Normal" xfId="0" builtinId="0"/>
    <cellStyle name="Normal 2" xfId="1"/>
    <cellStyle name="Normal 2 2" xfId="6"/>
    <cellStyle name="Percent 2" xfId="5"/>
    <cellStyle name="Percent 2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334917</xdr:colOff>
      <xdr:row>60</xdr:row>
      <xdr:rowOff>145875</xdr:rowOff>
    </xdr:from>
    <xdr:to>
      <xdr:col>23</xdr:col>
      <xdr:colOff>322142</xdr:colOff>
      <xdr:row>82</xdr:row>
      <xdr:rowOff>102233</xdr:rowOff>
    </xdr:to>
    <xdr:pic>
      <xdr:nvPicPr>
        <xdr:cNvPr id="3"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45" b="32968"/>
        <a:stretch>
          <a:fillRect/>
        </a:stretch>
      </xdr:blipFill>
      <xdr:spPr bwMode="auto">
        <a:xfrm>
          <a:off x="10117092" y="13585650"/>
          <a:ext cx="8769275" cy="4194983"/>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847726</xdr:colOff>
      <xdr:row>4</xdr:row>
      <xdr:rowOff>85725</xdr:rowOff>
    </xdr:from>
    <xdr:to>
      <xdr:col>22</xdr:col>
      <xdr:colOff>266701</xdr:colOff>
      <xdr:row>26</xdr:row>
      <xdr:rowOff>31296</xdr:rowOff>
    </xdr:to>
    <xdr:pic>
      <xdr:nvPicPr>
        <xdr:cNvPr id="30"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45" b="32968"/>
        <a:stretch>
          <a:fillRect/>
        </a:stretch>
      </xdr:blipFill>
      <xdr:spPr bwMode="auto">
        <a:xfrm>
          <a:off x="8924926" y="1057275"/>
          <a:ext cx="8782050" cy="510812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839742</xdr:colOff>
      <xdr:row>50</xdr:row>
      <xdr:rowOff>22050</xdr:rowOff>
    </xdr:from>
    <xdr:to>
      <xdr:col>22</xdr:col>
      <xdr:colOff>245942</xdr:colOff>
      <xdr:row>71</xdr:row>
      <xdr:rowOff>111758</xdr:rowOff>
    </xdr:to>
    <xdr:pic>
      <xdr:nvPicPr>
        <xdr:cNvPr id="20"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45" b="32968"/>
        <a:stretch>
          <a:fillRect/>
        </a:stretch>
      </xdr:blipFill>
      <xdr:spPr bwMode="auto">
        <a:xfrm>
          <a:off x="9307467" y="11232975"/>
          <a:ext cx="8769275" cy="4194983"/>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844213</xdr:colOff>
      <xdr:row>30</xdr:row>
      <xdr:rowOff>43203</xdr:rowOff>
    </xdr:from>
    <xdr:to>
      <xdr:col>22</xdr:col>
      <xdr:colOff>287693</xdr:colOff>
      <xdr:row>47</xdr:row>
      <xdr:rowOff>157562</xdr:rowOff>
    </xdr:to>
    <xdr:pic>
      <xdr:nvPicPr>
        <xdr:cNvPr id="21" name="Picture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7126" r="36882" b="15573"/>
        <a:stretch>
          <a:fillRect/>
        </a:stretch>
      </xdr:blipFill>
      <xdr:spPr bwMode="auto">
        <a:xfrm>
          <a:off x="9306809" y="6285741"/>
          <a:ext cx="8785307" cy="37998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28634</xdr:colOff>
      <xdr:row>38</xdr:row>
      <xdr:rowOff>83486</xdr:rowOff>
    </xdr:from>
    <xdr:to>
      <xdr:col>16</xdr:col>
      <xdr:colOff>485907</xdr:colOff>
      <xdr:row>39</xdr:row>
      <xdr:rowOff>54912</xdr:rowOff>
    </xdr:to>
    <xdr:sp macro="" textlink="">
      <xdr:nvSpPr>
        <xdr:cNvPr id="25" name="TextBox 24"/>
        <xdr:cNvSpPr txBox="1"/>
      </xdr:nvSpPr>
      <xdr:spPr>
        <a:xfrm>
          <a:off x="14217600" y="8715107"/>
          <a:ext cx="457273" cy="16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3.4</a:t>
          </a:r>
        </a:p>
      </xdr:txBody>
    </xdr:sp>
    <xdr:clientData/>
  </xdr:twoCellAnchor>
  <xdr:twoCellAnchor>
    <xdr:from>
      <xdr:col>13</xdr:col>
      <xdr:colOff>552450</xdr:colOff>
      <xdr:row>20</xdr:row>
      <xdr:rowOff>117733</xdr:rowOff>
    </xdr:from>
    <xdr:to>
      <xdr:col>16</xdr:col>
      <xdr:colOff>232384</xdr:colOff>
      <xdr:row>22</xdr:row>
      <xdr:rowOff>98683</xdr:rowOff>
    </xdr:to>
    <xdr:sp macro="" textlink="">
      <xdr:nvSpPr>
        <xdr:cNvPr id="26" name="Oval 25"/>
        <xdr:cNvSpPr/>
      </xdr:nvSpPr>
      <xdr:spPr>
        <a:xfrm>
          <a:off x="12896850" y="4604008"/>
          <a:ext cx="1508734"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1769993</xdr:colOff>
      <xdr:row>23</xdr:row>
      <xdr:rowOff>600075</xdr:rowOff>
    </xdr:from>
    <xdr:to>
      <xdr:col>8</xdr:col>
      <xdr:colOff>171450</xdr:colOff>
      <xdr:row>25</xdr:row>
      <xdr:rowOff>37686</xdr:rowOff>
    </xdr:to>
    <xdr:sp macro="" textlink="">
      <xdr:nvSpPr>
        <xdr:cNvPr id="33" name="Oval 32"/>
        <xdr:cNvSpPr/>
      </xdr:nvSpPr>
      <xdr:spPr>
        <a:xfrm>
          <a:off x="7875518" y="5657850"/>
          <a:ext cx="373132" cy="3043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20479</xdr:colOff>
      <xdr:row>23</xdr:row>
      <xdr:rowOff>395164</xdr:rowOff>
    </xdr:from>
    <xdr:to>
      <xdr:col>12</xdr:col>
      <xdr:colOff>327255</xdr:colOff>
      <xdr:row>23</xdr:row>
      <xdr:rowOff>527594</xdr:rowOff>
    </xdr:to>
    <xdr:sp macro="" textlink="">
      <xdr:nvSpPr>
        <xdr:cNvPr id="42" name="Rectangle 41"/>
        <xdr:cNvSpPr/>
      </xdr:nvSpPr>
      <xdr:spPr>
        <a:xfrm>
          <a:off x="10443550" y="5497843"/>
          <a:ext cx="1531419" cy="1324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6180</xdr:colOff>
      <xdr:row>22</xdr:row>
      <xdr:rowOff>109313</xdr:rowOff>
    </xdr:from>
    <xdr:to>
      <xdr:col>12</xdr:col>
      <xdr:colOff>312956</xdr:colOff>
      <xdr:row>23</xdr:row>
      <xdr:rowOff>60892</xdr:rowOff>
    </xdr:to>
    <xdr:sp macro="" textlink="">
      <xdr:nvSpPr>
        <xdr:cNvPr id="43" name="Rectangle 42"/>
        <xdr:cNvSpPr/>
      </xdr:nvSpPr>
      <xdr:spPr>
        <a:xfrm>
          <a:off x="10429251" y="5021492"/>
          <a:ext cx="1531419" cy="1420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16820</xdr:colOff>
      <xdr:row>23</xdr:row>
      <xdr:rowOff>635469</xdr:rowOff>
    </xdr:from>
    <xdr:to>
      <xdr:col>12</xdr:col>
      <xdr:colOff>323596</xdr:colOff>
      <xdr:row>24</xdr:row>
      <xdr:rowOff>116850</xdr:rowOff>
    </xdr:to>
    <xdr:sp macro="" textlink="">
      <xdr:nvSpPr>
        <xdr:cNvPr id="44" name="Rectangle 43"/>
        <xdr:cNvSpPr/>
      </xdr:nvSpPr>
      <xdr:spPr>
        <a:xfrm>
          <a:off x="10399070" y="4943700"/>
          <a:ext cx="1523045"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27456</xdr:colOff>
      <xdr:row>20</xdr:row>
      <xdr:rowOff>18550</xdr:rowOff>
    </xdr:from>
    <xdr:to>
      <xdr:col>12</xdr:col>
      <xdr:colOff>334232</xdr:colOff>
      <xdr:row>20</xdr:row>
      <xdr:rowOff>159354</xdr:rowOff>
    </xdr:to>
    <xdr:sp macro="" textlink="">
      <xdr:nvSpPr>
        <xdr:cNvPr id="45" name="Rectangle 44"/>
        <xdr:cNvSpPr/>
      </xdr:nvSpPr>
      <xdr:spPr>
        <a:xfrm>
          <a:off x="10450527" y="4549729"/>
          <a:ext cx="1531419"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29816</xdr:colOff>
      <xdr:row>18</xdr:row>
      <xdr:rowOff>160163</xdr:rowOff>
    </xdr:from>
    <xdr:to>
      <xdr:col>12</xdr:col>
      <xdr:colOff>336592</xdr:colOff>
      <xdr:row>19</xdr:row>
      <xdr:rowOff>109511</xdr:rowOff>
    </xdr:to>
    <xdr:sp macro="" textlink="">
      <xdr:nvSpPr>
        <xdr:cNvPr id="46" name="Rectangle 45"/>
        <xdr:cNvSpPr/>
      </xdr:nvSpPr>
      <xdr:spPr>
        <a:xfrm>
          <a:off x="10452887" y="4310342"/>
          <a:ext cx="1531419" cy="13984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33128</xdr:colOff>
      <xdr:row>23</xdr:row>
      <xdr:rowOff>144173</xdr:rowOff>
    </xdr:from>
    <xdr:to>
      <xdr:col>12</xdr:col>
      <xdr:colOff>339904</xdr:colOff>
      <xdr:row>23</xdr:row>
      <xdr:rowOff>284977</xdr:rowOff>
    </xdr:to>
    <xdr:sp macro="" textlink="">
      <xdr:nvSpPr>
        <xdr:cNvPr id="47" name="Rectangle 46"/>
        <xdr:cNvSpPr/>
      </xdr:nvSpPr>
      <xdr:spPr>
        <a:xfrm>
          <a:off x="10456199" y="5246852"/>
          <a:ext cx="1531419"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25962</xdr:colOff>
      <xdr:row>21</xdr:row>
      <xdr:rowOff>72759</xdr:rowOff>
    </xdr:from>
    <xdr:to>
      <xdr:col>12</xdr:col>
      <xdr:colOff>332738</xdr:colOff>
      <xdr:row>22</xdr:row>
      <xdr:rowOff>28479</xdr:rowOff>
    </xdr:to>
    <xdr:sp macro="" textlink="">
      <xdr:nvSpPr>
        <xdr:cNvPr id="48" name="Rectangle 47"/>
        <xdr:cNvSpPr/>
      </xdr:nvSpPr>
      <xdr:spPr>
        <a:xfrm>
          <a:off x="10417737" y="4016109"/>
          <a:ext cx="1525976" cy="1462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28160</xdr:colOff>
      <xdr:row>25</xdr:row>
      <xdr:rowOff>6593</xdr:rowOff>
    </xdr:from>
    <xdr:to>
      <xdr:col>12</xdr:col>
      <xdr:colOff>334936</xdr:colOff>
      <xdr:row>25</xdr:row>
      <xdr:rowOff>147397</xdr:rowOff>
    </xdr:to>
    <xdr:sp macro="" textlink="">
      <xdr:nvSpPr>
        <xdr:cNvPr id="49" name="Rectangle 48"/>
        <xdr:cNvSpPr/>
      </xdr:nvSpPr>
      <xdr:spPr>
        <a:xfrm>
          <a:off x="10451231" y="5966522"/>
          <a:ext cx="1531419"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1172403</xdr:colOff>
      <xdr:row>21</xdr:row>
      <xdr:rowOff>58680</xdr:rowOff>
    </xdr:from>
    <xdr:to>
      <xdr:col>9</xdr:col>
      <xdr:colOff>502341</xdr:colOff>
      <xdr:row>22</xdr:row>
      <xdr:rowOff>14781</xdr:rowOff>
    </xdr:to>
    <xdr:sp macro="" textlink="">
      <xdr:nvSpPr>
        <xdr:cNvPr id="50" name="Rectangle 49"/>
        <xdr:cNvSpPr/>
      </xdr:nvSpPr>
      <xdr:spPr>
        <a:xfrm>
          <a:off x="9634999" y="3985911"/>
          <a:ext cx="641457" cy="1466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1167426</xdr:colOff>
      <xdr:row>22</xdr:row>
      <xdr:rowOff>102294</xdr:rowOff>
    </xdr:from>
    <xdr:to>
      <xdr:col>9</xdr:col>
      <xdr:colOff>497364</xdr:colOff>
      <xdr:row>23</xdr:row>
      <xdr:rowOff>57152</xdr:rowOff>
    </xdr:to>
    <xdr:sp macro="" textlink="">
      <xdr:nvSpPr>
        <xdr:cNvPr id="51" name="Rectangle 50"/>
        <xdr:cNvSpPr/>
      </xdr:nvSpPr>
      <xdr:spPr>
        <a:xfrm>
          <a:off x="9635151" y="4236144"/>
          <a:ext cx="644388" cy="1453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1171974</xdr:colOff>
      <xdr:row>23</xdr:row>
      <xdr:rowOff>398838</xdr:rowOff>
    </xdr:from>
    <xdr:to>
      <xdr:col>9</xdr:col>
      <xdr:colOff>501912</xdr:colOff>
      <xdr:row>23</xdr:row>
      <xdr:rowOff>542954</xdr:rowOff>
    </xdr:to>
    <xdr:sp macro="" textlink="">
      <xdr:nvSpPr>
        <xdr:cNvPr id="52" name="Rectangle 51"/>
        <xdr:cNvSpPr/>
      </xdr:nvSpPr>
      <xdr:spPr>
        <a:xfrm>
          <a:off x="9639699" y="4723188"/>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1166997</xdr:colOff>
      <xdr:row>23</xdr:row>
      <xdr:rowOff>150330</xdr:rowOff>
    </xdr:from>
    <xdr:to>
      <xdr:col>9</xdr:col>
      <xdr:colOff>496935</xdr:colOff>
      <xdr:row>23</xdr:row>
      <xdr:rowOff>294446</xdr:rowOff>
    </xdr:to>
    <xdr:sp macro="" textlink="">
      <xdr:nvSpPr>
        <xdr:cNvPr id="53" name="Rectangle 52"/>
        <xdr:cNvSpPr/>
      </xdr:nvSpPr>
      <xdr:spPr>
        <a:xfrm>
          <a:off x="9634722" y="4474680"/>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1177659</xdr:colOff>
      <xdr:row>18</xdr:row>
      <xdr:rowOff>142606</xdr:rowOff>
    </xdr:from>
    <xdr:to>
      <xdr:col>9</xdr:col>
      <xdr:colOff>507597</xdr:colOff>
      <xdr:row>19</xdr:row>
      <xdr:rowOff>96222</xdr:rowOff>
    </xdr:to>
    <xdr:sp macro="" textlink="">
      <xdr:nvSpPr>
        <xdr:cNvPr id="54" name="Rectangle 53"/>
        <xdr:cNvSpPr/>
      </xdr:nvSpPr>
      <xdr:spPr>
        <a:xfrm>
          <a:off x="9651625" y="4254778"/>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1177478</xdr:colOff>
      <xdr:row>23</xdr:row>
      <xdr:rowOff>631870</xdr:rowOff>
    </xdr:from>
    <xdr:to>
      <xdr:col>9</xdr:col>
      <xdr:colOff>507416</xdr:colOff>
      <xdr:row>24</xdr:row>
      <xdr:rowOff>117105</xdr:rowOff>
    </xdr:to>
    <xdr:sp macro="" textlink="">
      <xdr:nvSpPr>
        <xdr:cNvPr id="55" name="Rectangle 54"/>
        <xdr:cNvSpPr/>
      </xdr:nvSpPr>
      <xdr:spPr>
        <a:xfrm>
          <a:off x="9640074" y="4940101"/>
          <a:ext cx="641457" cy="1446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1174190</xdr:colOff>
      <xdr:row>25</xdr:row>
      <xdr:rowOff>13832</xdr:rowOff>
    </xdr:from>
    <xdr:to>
      <xdr:col>9</xdr:col>
      <xdr:colOff>504128</xdr:colOff>
      <xdr:row>25</xdr:row>
      <xdr:rowOff>157948</xdr:rowOff>
    </xdr:to>
    <xdr:sp macro="" textlink="">
      <xdr:nvSpPr>
        <xdr:cNvPr id="56" name="Rectangle 55"/>
        <xdr:cNvSpPr/>
      </xdr:nvSpPr>
      <xdr:spPr>
        <a:xfrm>
          <a:off x="9636786" y="5193967"/>
          <a:ext cx="641457"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1177497</xdr:colOff>
      <xdr:row>20</xdr:row>
      <xdr:rowOff>15226</xdr:rowOff>
    </xdr:from>
    <xdr:to>
      <xdr:col>9</xdr:col>
      <xdr:colOff>507435</xdr:colOff>
      <xdr:row>20</xdr:row>
      <xdr:rowOff>159342</xdr:rowOff>
    </xdr:to>
    <xdr:sp macro="" textlink="">
      <xdr:nvSpPr>
        <xdr:cNvPr id="57" name="Rectangle 56"/>
        <xdr:cNvSpPr/>
      </xdr:nvSpPr>
      <xdr:spPr>
        <a:xfrm>
          <a:off x="9651463" y="4508398"/>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95251</xdr:colOff>
      <xdr:row>21</xdr:row>
      <xdr:rowOff>108208</xdr:rowOff>
    </xdr:from>
    <xdr:to>
      <xdr:col>13</xdr:col>
      <xdr:colOff>552450</xdr:colOff>
      <xdr:row>24</xdr:row>
      <xdr:rowOff>122465</xdr:rowOff>
    </xdr:to>
    <xdr:cxnSp macro="">
      <xdr:nvCxnSpPr>
        <xdr:cNvPr id="62" name="Straight Arrow Connector 61"/>
        <xdr:cNvCxnSpPr>
          <a:stCxn id="26" idx="2"/>
        </xdr:cNvCxnSpPr>
      </xdr:nvCxnSpPr>
      <xdr:spPr>
        <a:xfrm flipH="1">
          <a:off x="6200776" y="4784983"/>
          <a:ext cx="6696074" cy="1052482"/>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59230</xdr:colOff>
      <xdr:row>24</xdr:row>
      <xdr:rowOff>203269</xdr:rowOff>
    </xdr:from>
    <xdr:to>
      <xdr:col>15</xdr:col>
      <xdr:colOff>604345</xdr:colOff>
      <xdr:row>39</xdr:row>
      <xdr:rowOff>0</xdr:rowOff>
    </xdr:to>
    <xdr:cxnSp macro="">
      <xdr:nvCxnSpPr>
        <xdr:cNvPr id="63" name="Straight Arrow Connector 62"/>
        <xdr:cNvCxnSpPr>
          <a:stCxn id="33" idx="5"/>
        </xdr:cNvCxnSpPr>
      </xdr:nvCxnSpPr>
      <xdr:spPr>
        <a:xfrm>
          <a:off x="8136430" y="5918269"/>
          <a:ext cx="5640990" cy="289235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1161752</xdr:colOff>
      <xdr:row>23</xdr:row>
      <xdr:rowOff>162304</xdr:rowOff>
    </xdr:from>
    <xdr:to>
      <xdr:col>9</xdr:col>
      <xdr:colOff>482885</xdr:colOff>
      <xdr:row>23</xdr:row>
      <xdr:rowOff>308905</xdr:rowOff>
    </xdr:to>
    <xdr:sp macro="" textlink="">
      <xdr:nvSpPr>
        <xdr:cNvPr id="64" name="Rectangle 63"/>
        <xdr:cNvSpPr/>
      </xdr:nvSpPr>
      <xdr:spPr>
        <a:xfrm rot="21090600">
          <a:off x="9652609" y="5264983"/>
          <a:ext cx="641026" cy="14660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rgbClr val="FF0000"/>
              </a:solidFill>
            </a:rPr>
            <a:t>Step 3</a:t>
          </a:r>
        </a:p>
      </xdr:txBody>
    </xdr:sp>
    <xdr:clientData/>
  </xdr:twoCellAnchor>
  <xdr:twoCellAnchor>
    <xdr:from>
      <xdr:col>7</xdr:col>
      <xdr:colOff>1728107</xdr:colOff>
      <xdr:row>7</xdr:row>
      <xdr:rowOff>136071</xdr:rowOff>
    </xdr:from>
    <xdr:to>
      <xdr:col>17</xdr:col>
      <xdr:colOff>102053</xdr:colOff>
      <xdr:row>14</xdr:row>
      <xdr:rowOff>52419</xdr:rowOff>
    </xdr:to>
    <xdr:cxnSp macro="">
      <xdr:nvCxnSpPr>
        <xdr:cNvPr id="65" name="Straight Arrow Connector 64"/>
        <xdr:cNvCxnSpPr/>
      </xdr:nvCxnSpPr>
      <xdr:spPr>
        <a:xfrm>
          <a:off x="7851321" y="1823357"/>
          <a:ext cx="7082518" cy="150838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115660</xdr:colOff>
      <xdr:row>13</xdr:row>
      <xdr:rowOff>104126</xdr:rowOff>
    </xdr:from>
    <xdr:to>
      <xdr:col>19</xdr:col>
      <xdr:colOff>190203</xdr:colOff>
      <xdr:row>15</xdr:row>
      <xdr:rowOff>711</xdr:rowOff>
    </xdr:to>
    <xdr:sp macro="" textlink="">
      <xdr:nvSpPr>
        <xdr:cNvPr id="66" name="Oval 65"/>
        <xdr:cNvSpPr/>
      </xdr:nvSpPr>
      <xdr:spPr>
        <a:xfrm>
          <a:off x="14947446" y="3152126"/>
          <a:ext cx="1299186" cy="3592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217714</xdr:colOff>
      <xdr:row>7</xdr:row>
      <xdr:rowOff>122464</xdr:rowOff>
    </xdr:from>
    <xdr:to>
      <xdr:col>7</xdr:col>
      <xdr:colOff>1741715</xdr:colOff>
      <xdr:row>7</xdr:row>
      <xdr:rowOff>136071</xdr:rowOff>
    </xdr:to>
    <xdr:cxnSp macro="">
      <xdr:nvCxnSpPr>
        <xdr:cNvPr id="4" name="Straight Connector 3"/>
        <xdr:cNvCxnSpPr/>
      </xdr:nvCxnSpPr>
      <xdr:spPr>
        <a:xfrm flipH="1" flipV="1">
          <a:off x="4408714" y="1809750"/>
          <a:ext cx="3456215" cy="1360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62295</xdr:colOff>
      <xdr:row>11</xdr:row>
      <xdr:rowOff>15348</xdr:rowOff>
    </xdr:from>
    <xdr:to>
      <xdr:col>12</xdr:col>
      <xdr:colOff>703321</xdr:colOff>
      <xdr:row>11</xdr:row>
      <xdr:rowOff>161949</xdr:rowOff>
    </xdr:to>
    <xdr:sp macro="" textlink="">
      <xdr:nvSpPr>
        <xdr:cNvPr id="37" name="Rectangle 36"/>
        <xdr:cNvSpPr/>
      </xdr:nvSpPr>
      <xdr:spPr>
        <a:xfrm rot="751292">
          <a:off x="11710009" y="2627919"/>
          <a:ext cx="641026" cy="14660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rgbClr val="FF0000"/>
              </a:solidFill>
            </a:rPr>
            <a:t>Step 4</a:t>
          </a:r>
        </a:p>
      </xdr:txBody>
    </xdr:sp>
    <xdr:clientData/>
  </xdr:twoCellAnchor>
  <xdr:twoCellAnchor>
    <xdr:from>
      <xdr:col>8</xdr:col>
      <xdr:colOff>1078000</xdr:colOff>
      <xdr:row>27</xdr:row>
      <xdr:rowOff>175741</xdr:rowOff>
    </xdr:from>
    <xdr:to>
      <xdr:col>9</xdr:col>
      <xdr:colOff>399133</xdr:colOff>
      <xdr:row>28</xdr:row>
      <xdr:rowOff>118235</xdr:rowOff>
    </xdr:to>
    <xdr:sp macro="" textlink="">
      <xdr:nvSpPr>
        <xdr:cNvPr id="38" name="Rectangle 37"/>
        <xdr:cNvSpPr/>
      </xdr:nvSpPr>
      <xdr:spPr>
        <a:xfrm rot="1493219">
          <a:off x="9568857" y="6543884"/>
          <a:ext cx="641026" cy="14660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rgbClr val="FF0000"/>
              </a:solidFill>
            </a:rPr>
            <a:t>Step 5</a:t>
          </a:r>
        </a:p>
      </xdr:txBody>
    </xdr:sp>
    <xdr:clientData/>
  </xdr:twoCellAnchor>
  <xdr:twoCellAnchor>
    <xdr:from>
      <xdr:col>8</xdr:col>
      <xdr:colOff>1103700</xdr:colOff>
      <xdr:row>36</xdr:row>
      <xdr:rowOff>142433</xdr:rowOff>
    </xdr:from>
    <xdr:to>
      <xdr:col>9</xdr:col>
      <xdr:colOff>433638</xdr:colOff>
      <xdr:row>37</xdr:row>
      <xdr:rowOff>89480</xdr:rowOff>
    </xdr:to>
    <xdr:sp macro="" textlink="">
      <xdr:nvSpPr>
        <xdr:cNvPr id="39" name="Rectangle 38"/>
        <xdr:cNvSpPr/>
      </xdr:nvSpPr>
      <xdr:spPr>
        <a:xfrm>
          <a:off x="9577666" y="8386485"/>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1108739</xdr:colOff>
      <xdr:row>37</xdr:row>
      <xdr:rowOff>124051</xdr:rowOff>
    </xdr:from>
    <xdr:to>
      <xdr:col>9</xdr:col>
      <xdr:colOff>438677</xdr:colOff>
      <xdr:row>38</xdr:row>
      <xdr:rowOff>77667</xdr:rowOff>
    </xdr:to>
    <xdr:sp macro="" textlink="">
      <xdr:nvSpPr>
        <xdr:cNvPr id="40" name="Rectangle 39"/>
        <xdr:cNvSpPr/>
      </xdr:nvSpPr>
      <xdr:spPr>
        <a:xfrm>
          <a:off x="9582705" y="8565172"/>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1110054</xdr:colOff>
      <xdr:row>38</xdr:row>
      <xdr:rowOff>125365</xdr:rowOff>
    </xdr:from>
    <xdr:to>
      <xdr:col>9</xdr:col>
      <xdr:colOff>439992</xdr:colOff>
      <xdr:row>39</xdr:row>
      <xdr:rowOff>78981</xdr:rowOff>
    </xdr:to>
    <xdr:sp macro="" textlink="">
      <xdr:nvSpPr>
        <xdr:cNvPr id="41" name="Rectangle 40"/>
        <xdr:cNvSpPr/>
      </xdr:nvSpPr>
      <xdr:spPr>
        <a:xfrm>
          <a:off x="9584020" y="8756986"/>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1111367</xdr:colOff>
      <xdr:row>40</xdr:row>
      <xdr:rowOff>290905</xdr:rowOff>
    </xdr:from>
    <xdr:to>
      <xdr:col>9</xdr:col>
      <xdr:colOff>441305</xdr:colOff>
      <xdr:row>40</xdr:row>
      <xdr:rowOff>435021</xdr:rowOff>
    </xdr:to>
    <xdr:sp macro="" textlink="">
      <xdr:nvSpPr>
        <xdr:cNvPr id="58" name="Rectangle 57"/>
        <xdr:cNvSpPr/>
      </xdr:nvSpPr>
      <xdr:spPr>
        <a:xfrm>
          <a:off x="9585333" y="9303526"/>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1119249</xdr:colOff>
      <xdr:row>40</xdr:row>
      <xdr:rowOff>476148</xdr:rowOff>
    </xdr:from>
    <xdr:to>
      <xdr:col>9</xdr:col>
      <xdr:colOff>449187</xdr:colOff>
      <xdr:row>41</xdr:row>
      <xdr:rowOff>127592</xdr:rowOff>
    </xdr:to>
    <xdr:sp macro="" textlink="">
      <xdr:nvSpPr>
        <xdr:cNvPr id="59" name="Rectangle 58"/>
        <xdr:cNvSpPr/>
      </xdr:nvSpPr>
      <xdr:spPr>
        <a:xfrm>
          <a:off x="9593215" y="9488769"/>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1104798</xdr:colOff>
      <xdr:row>39</xdr:row>
      <xdr:rowOff>106972</xdr:rowOff>
    </xdr:from>
    <xdr:to>
      <xdr:col>9</xdr:col>
      <xdr:colOff>434736</xdr:colOff>
      <xdr:row>40</xdr:row>
      <xdr:rowOff>60588</xdr:rowOff>
    </xdr:to>
    <xdr:sp macro="" textlink="">
      <xdr:nvSpPr>
        <xdr:cNvPr id="60" name="Rectangle 59"/>
        <xdr:cNvSpPr/>
      </xdr:nvSpPr>
      <xdr:spPr>
        <a:xfrm>
          <a:off x="9578764" y="8929093"/>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1119249</xdr:colOff>
      <xdr:row>40</xdr:row>
      <xdr:rowOff>101717</xdr:rowOff>
    </xdr:from>
    <xdr:to>
      <xdr:col>9</xdr:col>
      <xdr:colOff>449187</xdr:colOff>
      <xdr:row>40</xdr:row>
      <xdr:rowOff>245833</xdr:rowOff>
    </xdr:to>
    <xdr:sp macro="" textlink="">
      <xdr:nvSpPr>
        <xdr:cNvPr id="61" name="Rectangle 60"/>
        <xdr:cNvSpPr/>
      </xdr:nvSpPr>
      <xdr:spPr>
        <a:xfrm>
          <a:off x="9593215" y="9114338"/>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1113993</xdr:colOff>
      <xdr:row>41</xdr:row>
      <xdr:rowOff>155585</xdr:rowOff>
    </xdr:from>
    <xdr:to>
      <xdr:col>9</xdr:col>
      <xdr:colOff>443931</xdr:colOff>
      <xdr:row>42</xdr:row>
      <xdr:rowOff>109201</xdr:rowOff>
    </xdr:to>
    <xdr:sp macro="" textlink="">
      <xdr:nvSpPr>
        <xdr:cNvPr id="67" name="Rectangle 66"/>
        <xdr:cNvSpPr/>
      </xdr:nvSpPr>
      <xdr:spPr>
        <a:xfrm>
          <a:off x="9587959" y="9660878"/>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1115307</xdr:colOff>
      <xdr:row>42</xdr:row>
      <xdr:rowOff>156896</xdr:rowOff>
    </xdr:from>
    <xdr:to>
      <xdr:col>9</xdr:col>
      <xdr:colOff>445245</xdr:colOff>
      <xdr:row>43</xdr:row>
      <xdr:rowOff>110512</xdr:rowOff>
    </xdr:to>
    <xdr:sp macro="" textlink="">
      <xdr:nvSpPr>
        <xdr:cNvPr id="68" name="Rectangle 67"/>
        <xdr:cNvSpPr/>
      </xdr:nvSpPr>
      <xdr:spPr>
        <a:xfrm>
          <a:off x="9589273" y="9852689"/>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1116622</xdr:colOff>
      <xdr:row>43</xdr:row>
      <xdr:rowOff>151642</xdr:rowOff>
    </xdr:from>
    <xdr:to>
      <xdr:col>9</xdr:col>
      <xdr:colOff>446560</xdr:colOff>
      <xdr:row>44</xdr:row>
      <xdr:rowOff>105258</xdr:rowOff>
    </xdr:to>
    <xdr:sp macro="" textlink="">
      <xdr:nvSpPr>
        <xdr:cNvPr id="69" name="Rectangle 68"/>
        <xdr:cNvSpPr/>
      </xdr:nvSpPr>
      <xdr:spPr>
        <a:xfrm>
          <a:off x="9590588" y="10037935"/>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1117936</xdr:colOff>
      <xdr:row>44</xdr:row>
      <xdr:rowOff>146386</xdr:rowOff>
    </xdr:from>
    <xdr:to>
      <xdr:col>9</xdr:col>
      <xdr:colOff>447874</xdr:colOff>
      <xdr:row>45</xdr:row>
      <xdr:rowOff>100002</xdr:rowOff>
    </xdr:to>
    <xdr:sp macro="" textlink="">
      <xdr:nvSpPr>
        <xdr:cNvPr id="70" name="Rectangle 69"/>
        <xdr:cNvSpPr/>
      </xdr:nvSpPr>
      <xdr:spPr>
        <a:xfrm>
          <a:off x="9591902" y="10223179"/>
          <a:ext cx="643731"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149670</xdr:colOff>
      <xdr:row>36</xdr:row>
      <xdr:rowOff>137189</xdr:rowOff>
    </xdr:from>
    <xdr:to>
      <xdr:col>12</xdr:col>
      <xdr:colOff>111671</xdr:colOff>
      <xdr:row>37</xdr:row>
      <xdr:rowOff>72258</xdr:rowOff>
    </xdr:to>
    <xdr:sp macro="" textlink="">
      <xdr:nvSpPr>
        <xdr:cNvPr id="71" name="Rectangle 70"/>
        <xdr:cNvSpPr/>
      </xdr:nvSpPr>
      <xdr:spPr>
        <a:xfrm>
          <a:off x="10548342" y="8381241"/>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148027</xdr:colOff>
      <xdr:row>37</xdr:row>
      <xdr:rowOff>131934</xdr:rowOff>
    </xdr:from>
    <xdr:to>
      <xdr:col>12</xdr:col>
      <xdr:colOff>110028</xdr:colOff>
      <xdr:row>38</xdr:row>
      <xdr:rowOff>73572</xdr:rowOff>
    </xdr:to>
    <xdr:sp macro="" textlink="">
      <xdr:nvSpPr>
        <xdr:cNvPr id="72" name="Rectangle 71"/>
        <xdr:cNvSpPr/>
      </xdr:nvSpPr>
      <xdr:spPr>
        <a:xfrm>
          <a:off x="10539802" y="8561559"/>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152296</xdr:colOff>
      <xdr:row>38</xdr:row>
      <xdr:rowOff>126679</xdr:rowOff>
    </xdr:from>
    <xdr:to>
      <xdr:col>12</xdr:col>
      <xdr:colOff>114297</xdr:colOff>
      <xdr:row>39</xdr:row>
      <xdr:rowOff>68317</xdr:rowOff>
    </xdr:to>
    <xdr:sp macro="" textlink="">
      <xdr:nvSpPr>
        <xdr:cNvPr id="73" name="Rectangle 72"/>
        <xdr:cNvSpPr/>
      </xdr:nvSpPr>
      <xdr:spPr>
        <a:xfrm>
          <a:off x="10550968" y="8758300"/>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147040</xdr:colOff>
      <xdr:row>39</xdr:row>
      <xdr:rowOff>114855</xdr:rowOff>
    </xdr:from>
    <xdr:to>
      <xdr:col>12</xdr:col>
      <xdr:colOff>109041</xdr:colOff>
      <xdr:row>40</xdr:row>
      <xdr:rowOff>56493</xdr:rowOff>
    </xdr:to>
    <xdr:sp macro="" textlink="">
      <xdr:nvSpPr>
        <xdr:cNvPr id="74" name="Rectangle 73"/>
        <xdr:cNvSpPr/>
      </xdr:nvSpPr>
      <xdr:spPr>
        <a:xfrm>
          <a:off x="10545712" y="8936976"/>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141784</xdr:colOff>
      <xdr:row>40</xdr:row>
      <xdr:rowOff>109600</xdr:rowOff>
    </xdr:from>
    <xdr:to>
      <xdr:col>12</xdr:col>
      <xdr:colOff>103785</xdr:colOff>
      <xdr:row>40</xdr:row>
      <xdr:rowOff>241738</xdr:rowOff>
    </xdr:to>
    <xdr:sp macro="" textlink="">
      <xdr:nvSpPr>
        <xdr:cNvPr id="75" name="Rectangle 74"/>
        <xdr:cNvSpPr/>
      </xdr:nvSpPr>
      <xdr:spPr>
        <a:xfrm>
          <a:off x="10540456" y="9122221"/>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143101</xdr:colOff>
      <xdr:row>40</xdr:row>
      <xdr:rowOff>294844</xdr:rowOff>
    </xdr:from>
    <xdr:to>
      <xdr:col>12</xdr:col>
      <xdr:colOff>105102</xdr:colOff>
      <xdr:row>40</xdr:row>
      <xdr:rowOff>426982</xdr:rowOff>
    </xdr:to>
    <xdr:sp macro="" textlink="">
      <xdr:nvSpPr>
        <xdr:cNvPr id="76" name="Rectangle 75"/>
        <xdr:cNvSpPr/>
      </xdr:nvSpPr>
      <xdr:spPr>
        <a:xfrm>
          <a:off x="10541773" y="9307465"/>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150983</xdr:colOff>
      <xdr:row>40</xdr:row>
      <xdr:rowOff>480089</xdr:rowOff>
    </xdr:from>
    <xdr:to>
      <xdr:col>12</xdr:col>
      <xdr:colOff>112984</xdr:colOff>
      <xdr:row>41</xdr:row>
      <xdr:rowOff>119555</xdr:rowOff>
    </xdr:to>
    <xdr:sp macro="" textlink="">
      <xdr:nvSpPr>
        <xdr:cNvPr id="77" name="Rectangle 76"/>
        <xdr:cNvSpPr/>
      </xdr:nvSpPr>
      <xdr:spPr>
        <a:xfrm>
          <a:off x="10549655" y="9492710"/>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152297</xdr:colOff>
      <xdr:row>41</xdr:row>
      <xdr:rowOff>166093</xdr:rowOff>
    </xdr:from>
    <xdr:to>
      <xdr:col>12</xdr:col>
      <xdr:colOff>114298</xdr:colOff>
      <xdr:row>42</xdr:row>
      <xdr:rowOff>107731</xdr:rowOff>
    </xdr:to>
    <xdr:sp macro="" textlink="">
      <xdr:nvSpPr>
        <xdr:cNvPr id="78" name="Rectangle 77"/>
        <xdr:cNvSpPr/>
      </xdr:nvSpPr>
      <xdr:spPr>
        <a:xfrm>
          <a:off x="10550969" y="9671386"/>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147043</xdr:colOff>
      <xdr:row>42</xdr:row>
      <xdr:rowOff>160838</xdr:rowOff>
    </xdr:from>
    <xdr:to>
      <xdr:col>12</xdr:col>
      <xdr:colOff>109044</xdr:colOff>
      <xdr:row>43</xdr:row>
      <xdr:rowOff>102476</xdr:rowOff>
    </xdr:to>
    <xdr:sp macro="" textlink="">
      <xdr:nvSpPr>
        <xdr:cNvPr id="79" name="Rectangle 78"/>
        <xdr:cNvSpPr/>
      </xdr:nvSpPr>
      <xdr:spPr>
        <a:xfrm>
          <a:off x="10545715" y="9856631"/>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148355</xdr:colOff>
      <xdr:row>43</xdr:row>
      <xdr:rowOff>149014</xdr:rowOff>
    </xdr:from>
    <xdr:to>
      <xdr:col>12</xdr:col>
      <xdr:colOff>110356</xdr:colOff>
      <xdr:row>44</xdr:row>
      <xdr:rowOff>90652</xdr:rowOff>
    </xdr:to>
    <xdr:sp macro="" textlink="">
      <xdr:nvSpPr>
        <xdr:cNvPr id="80" name="Rectangle 79"/>
        <xdr:cNvSpPr/>
      </xdr:nvSpPr>
      <xdr:spPr>
        <a:xfrm>
          <a:off x="10547027" y="10035307"/>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156239</xdr:colOff>
      <xdr:row>44</xdr:row>
      <xdr:rowOff>150327</xdr:rowOff>
    </xdr:from>
    <xdr:to>
      <xdr:col>12</xdr:col>
      <xdr:colOff>118240</xdr:colOff>
      <xdr:row>45</xdr:row>
      <xdr:rowOff>91965</xdr:rowOff>
    </xdr:to>
    <xdr:sp macro="" textlink="">
      <xdr:nvSpPr>
        <xdr:cNvPr id="81" name="Rectangle 80"/>
        <xdr:cNvSpPr/>
      </xdr:nvSpPr>
      <xdr:spPr>
        <a:xfrm>
          <a:off x="10554911" y="10227120"/>
          <a:ext cx="1183829"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517725</xdr:colOff>
      <xdr:row>62</xdr:row>
      <xdr:rowOff>116962</xdr:rowOff>
    </xdr:from>
    <xdr:to>
      <xdr:col>18</xdr:col>
      <xdr:colOff>250583</xdr:colOff>
      <xdr:row>63</xdr:row>
      <xdr:rowOff>41764</xdr:rowOff>
    </xdr:to>
    <xdr:sp macro="" textlink="">
      <xdr:nvSpPr>
        <xdr:cNvPr id="85" name="TextBox 84"/>
        <xdr:cNvSpPr txBox="1"/>
      </xdr:nvSpPr>
      <xdr:spPr>
        <a:xfrm>
          <a:off x="15300525" y="13671037"/>
          <a:ext cx="342458" cy="115302"/>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00"/>
        </a:p>
      </xdr:txBody>
    </xdr:sp>
    <xdr:clientData/>
  </xdr:twoCellAnchor>
  <xdr:twoCellAnchor>
    <xdr:from>
      <xdr:col>17</xdr:col>
      <xdr:colOff>469370</xdr:colOff>
      <xdr:row>62</xdr:row>
      <xdr:rowOff>79131</xdr:rowOff>
    </xdr:from>
    <xdr:to>
      <xdr:col>18</xdr:col>
      <xdr:colOff>416171</xdr:colOff>
      <xdr:row>63</xdr:row>
      <xdr:rowOff>42497</xdr:rowOff>
    </xdr:to>
    <xdr:sp macro="" textlink="">
      <xdr:nvSpPr>
        <xdr:cNvPr id="84" name="TextBox 83"/>
        <xdr:cNvSpPr txBox="1"/>
      </xdr:nvSpPr>
      <xdr:spPr>
        <a:xfrm>
          <a:off x="15252170" y="13633206"/>
          <a:ext cx="556401" cy="153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80"/>
            <a:t>18.7%</a:t>
          </a:r>
          <a:endParaRPr lang="en-US" sz="800"/>
        </a:p>
      </xdr:txBody>
    </xdr:sp>
    <xdr:clientData/>
  </xdr:twoCellAnchor>
  <xdr:twoCellAnchor>
    <xdr:from>
      <xdr:col>17</xdr:col>
      <xdr:colOff>486950</xdr:colOff>
      <xdr:row>65</xdr:row>
      <xdr:rowOff>91317</xdr:rowOff>
    </xdr:from>
    <xdr:to>
      <xdr:col>18</xdr:col>
      <xdr:colOff>219808</xdr:colOff>
      <xdr:row>66</xdr:row>
      <xdr:rowOff>30772</xdr:rowOff>
    </xdr:to>
    <xdr:sp macro="" textlink="">
      <xdr:nvSpPr>
        <xdr:cNvPr id="86" name="TextBox 85"/>
        <xdr:cNvSpPr txBox="1"/>
      </xdr:nvSpPr>
      <xdr:spPr>
        <a:xfrm>
          <a:off x="15269750" y="14264517"/>
          <a:ext cx="342458" cy="12995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00"/>
        </a:p>
      </xdr:txBody>
    </xdr:sp>
    <xdr:clientData/>
  </xdr:twoCellAnchor>
  <xdr:twoCellAnchor>
    <xdr:from>
      <xdr:col>17</xdr:col>
      <xdr:colOff>552114</xdr:colOff>
      <xdr:row>65</xdr:row>
      <xdr:rowOff>37099</xdr:rowOff>
    </xdr:from>
    <xdr:to>
      <xdr:col>18</xdr:col>
      <xdr:colOff>358239</xdr:colOff>
      <xdr:row>66</xdr:row>
      <xdr:rowOff>26377</xdr:rowOff>
    </xdr:to>
    <xdr:sp macro="" textlink="">
      <xdr:nvSpPr>
        <xdr:cNvPr id="83" name="TextBox 82"/>
        <xdr:cNvSpPr txBox="1"/>
      </xdr:nvSpPr>
      <xdr:spPr>
        <a:xfrm>
          <a:off x="15351993" y="14199789"/>
          <a:ext cx="417039" cy="179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80"/>
            <a:t>3.4</a:t>
          </a:r>
          <a:r>
            <a:rPr lang="en-US" sz="800"/>
            <a:t>%</a:t>
          </a:r>
        </a:p>
      </xdr:txBody>
    </xdr:sp>
    <xdr:clientData/>
  </xdr:twoCellAnchor>
  <xdr:twoCellAnchor>
    <xdr:from>
      <xdr:col>10</xdr:col>
      <xdr:colOff>20261</xdr:colOff>
      <xdr:row>63</xdr:row>
      <xdr:rowOff>121095</xdr:rowOff>
    </xdr:from>
    <xdr:to>
      <xdr:col>11</xdr:col>
      <xdr:colOff>591862</xdr:colOff>
      <xdr:row>64</xdr:row>
      <xdr:rowOff>62733</xdr:rowOff>
    </xdr:to>
    <xdr:sp macro="" textlink="">
      <xdr:nvSpPr>
        <xdr:cNvPr id="87" name="Rectangle 86"/>
        <xdr:cNvSpPr/>
      </xdr:nvSpPr>
      <xdr:spPr>
        <a:xfrm>
          <a:off x="10412036" y="1386567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20261</xdr:colOff>
      <xdr:row>65</xdr:row>
      <xdr:rowOff>82995</xdr:rowOff>
    </xdr:from>
    <xdr:to>
      <xdr:col>11</xdr:col>
      <xdr:colOff>591862</xdr:colOff>
      <xdr:row>66</xdr:row>
      <xdr:rowOff>24633</xdr:rowOff>
    </xdr:to>
    <xdr:sp macro="" textlink="">
      <xdr:nvSpPr>
        <xdr:cNvPr id="88" name="Rectangle 87"/>
        <xdr:cNvSpPr/>
      </xdr:nvSpPr>
      <xdr:spPr>
        <a:xfrm>
          <a:off x="10412036" y="14256195"/>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10736</xdr:colOff>
      <xdr:row>66</xdr:row>
      <xdr:rowOff>82995</xdr:rowOff>
    </xdr:from>
    <xdr:to>
      <xdr:col>11</xdr:col>
      <xdr:colOff>582337</xdr:colOff>
      <xdr:row>67</xdr:row>
      <xdr:rowOff>24633</xdr:rowOff>
    </xdr:to>
    <xdr:sp macro="" textlink="">
      <xdr:nvSpPr>
        <xdr:cNvPr id="89" name="Rectangle 88"/>
        <xdr:cNvSpPr/>
      </xdr:nvSpPr>
      <xdr:spPr>
        <a:xfrm>
          <a:off x="10402511" y="14446695"/>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20261</xdr:colOff>
      <xdr:row>67</xdr:row>
      <xdr:rowOff>92520</xdr:rowOff>
    </xdr:from>
    <xdr:to>
      <xdr:col>11</xdr:col>
      <xdr:colOff>591862</xdr:colOff>
      <xdr:row>68</xdr:row>
      <xdr:rowOff>34158</xdr:rowOff>
    </xdr:to>
    <xdr:sp macro="" textlink="">
      <xdr:nvSpPr>
        <xdr:cNvPr id="90" name="Rectangle 89"/>
        <xdr:cNvSpPr/>
      </xdr:nvSpPr>
      <xdr:spPr>
        <a:xfrm>
          <a:off x="10412036" y="1464672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10736</xdr:colOff>
      <xdr:row>68</xdr:row>
      <xdr:rowOff>92520</xdr:rowOff>
    </xdr:from>
    <xdr:to>
      <xdr:col>11</xdr:col>
      <xdr:colOff>582337</xdr:colOff>
      <xdr:row>69</xdr:row>
      <xdr:rowOff>34158</xdr:rowOff>
    </xdr:to>
    <xdr:sp macro="" textlink="">
      <xdr:nvSpPr>
        <xdr:cNvPr id="91" name="Rectangle 90"/>
        <xdr:cNvSpPr/>
      </xdr:nvSpPr>
      <xdr:spPr>
        <a:xfrm>
          <a:off x="10402511" y="1483722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172661</xdr:colOff>
      <xdr:row>67</xdr:row>
      <xdr:rowOff>73470</xdr:rowOff>
    </xdr:from>
    <xdr:to>
      <xdr:col>13</xdr:col>
      <xdr:colOff>10837</xdr:colOff>
      <xdr:row>68</xdr:row>
      <xdr:rowOff>15108</xdr:rowOff>
    </xdr:to>
    <xdr:sp macro="" textlink="">
      <xdr:nvSpPr>
        <xdr:cNvPr id="92" name="Rectangle 91"/>
        <xdr:cNvSpPr/>
      </xdr:nvSpPr>
      <xdr:spPr>
        <a:xfrm>
          <a:off x="11174036" y="1462767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20261</xdr:colOff>
      <xdr:row>69</xdr:row>
      <xdr:rowOff>92520</xdr:rowOff>
    </xdr:from>
    <xdr:to>
      <xdr:col>11</xdr:col>
      <xdr:colOff>591862</xdr:colOff>
      <xdr:row>70</xdr:row>
      <xdr:rowOff>34158</xdr:rowOff>
    </xdr:to>
    <xdr:sp macro="" textlink="">
      <xdr:nvSpPr>
        <xdr:cNvPr id="93" name="Rectangle 92"/>
        <xdr:cNvSpPr/>
      </xdr:nvSpPr>
      <xdr:spPr>
        <a:xfrm>
          <a:off x="10412036" y="1502772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20261</xdr:colOff>
      <xdr:row>70</xdr:row>
      <xdr:rowOff>102045</xdr:rowOff>
    </xdr:from>
    <xdr:to>
      <xdr:col>11</xdr:col>
      <xdr:colOff>591862</xdr:colOff>
      <xdr:row>71</xdr:row>
      <xdr:rowOff>43683</xdr:rowOff>
    </xdr:to>
    <xdr:sp macro="" textlink="">
      <xdr:nvSpPr>
        <xdr:cNvPr id="94" name="Rectangle 93"/>
        <xdr:cNvSpPr/>
      </xdr:nvSpPr>
      <xdr:spPr>
        <a:xfrm>
          <a:off x="10412036" y="15227745"/>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10736</xdr:colOff>
      <xdr:row>64</xdr:row>
      <xdr:rowOff>121095</xdr:rowOff>
    </xdr:from>
    <xdr:to>
      <xdr:col>11</xdr:col>
      <xdr:colOff>582337</xdr:colOff>
      <xdr:row>65</xdr:row>
      <xdr:rowOff>15108</xdr:rowOff>
    </xdr:to>
    <xdr:sp macro="" textlink="">
      <xdr:nvSpPr>
        <xdr:cNvPr id="95" name="Rectangle 94"/>
        <xdr:cNvSpPr/>
      </xdr:nvSpPr>
      <xdr:spPr>
        <a:xfrm>
          <a:off x="10402511" y="14056170"/>
          <a:ext cx="1181201" cy="132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228600</xdr:colOff>
      <xdr:row>47</xdr:row>
      <xdr:rowOff>28575</xdr:rowOff>
    </xdr:from>
    <xdr:to>
      <xdr:col>13</xdr:col>
      <xdr:colOff>76200</xdr:colOff>
      <xdr:row>47</xdr:row>
      <xdr:rowOff>104775</xdr:rowOff>
    </xdr:to>
    <xdr:cxnSp macro="">
      <xdr:nvCxnSpPr>
        <xdr:cNvPr id="96" name="Straight Arrow Connector 95"/>
        <xdr:cNvCxnSpPr/>
      </xdr:nvCxnSpPr>
      <xdr:spPr>
        <a:xfrm flipV="1">
          <a:off x="5334000" y="10668000"/>
          <a:ext cx="7086600" cy="762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55788</xdr:colOff>
      <xdr:row>46</xdr:row>
      <xdr:rowOff>57862</xdr:rowOff>
    </xdr:from>
    <xdr:to>
      <xdr:col>14</xdr:col>
      <xdr:colOff>339880</xdr:colOff>
      <xdr:row>48</xdr:row>
      <xdr:rowOff>38812</xdr:rowOff>
    </xdr:to>
    <xdr:sp macro="" textlink="">
      <xdr:nvSpPr>
        <xdr:cNvPr id="97" name="Oval 96"/>
        <xdr:cNvSpPr/>
      </xdr:nvSpPr>
      <xdr:spPr>
        <a:xfrm>
          <a:off x="12400188" y="10506787"/>
          <a:ext cx="893692"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19050</xdr:colOff>
      <xdr:row>48</xdr:row>
      <xdr:rowOff>95250</xdr:rowOff>
    </xdr:from>
    <xdr:to>
      <xdr:col>17</xdr:col>
      <xdr:colOff>295275</xdr:colOff>
      <xdr:row>65</xdr:row>
      <xdr:rowOff>76200</xdr:rowOff>
    </xdr:to>
    <xdr:cxnSp macro="">
      <xdr:nvCxnSpPr>
        <xdr:cNvPr id="98" name="Straight Arrow Connector 97"/>
        <xdr:cNvCxnSpPr/>
      </xdr:nvCxnSpPr>
      <xdr:spPr>
        <a:xfrm>
          <a:off x="4200525" y="10925175"/>
          <a:ext cx="10877550" cy="33242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322488</xdr:colOff>
      <xdr:row>64</xdr:row>
      <xdr:rowOff>190499</xdr:rowOff>
    </xdr:from>
    <xdr:to>
      <xdr:col>18</xdr:col>
      <xdr:colOff>495300</xdr:colOff>
      <xdr:row>66</xdr:row>
      <xdr:rowOff>95961</xdr:rowOff>
    </xdr:to>
    <xdr:sp macro="" textlink="">
      <xdr:nvSpPr>
        <xdr:cNvPr id="99" name="Oval 98"/>
        <xdr:cNvSpPr/>
      </xdr:nvSpPr>
      <xdr:spPr>
        <a:xfrm>
          <a:off x="15105288" y="14125574"/>
          <a:ext cx="782412" cy="3340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2358432</xdr:colOff>
      <xdr:row>46</xdr:row>
      <xdr:rowOff>171659</xdr:rowOff>
    </xdr:from>
    <xdr:to>
      <xdr:col>8</xdr:col>
      <xdr:colOff>631815</xdr:colOff>
      <xdr:row>47</xdr:row>
      <xdr:rowOff>133203</xdr:rowOff>
    </xdr:to>
    <xdr:sp macro="" textlink="">
      <xdr:nvSpPr>
        <xdr:cNvPr id="100" name="Rectangle 99"/>
        <xdr:cNvSpPr/>
      </xdr:nvSpPr>
      <xdr:spPr>
        <a:xfrm>
          <a:off x="8463957" y="10620584"/>
          <a:ext cx="635583" cy="15204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rgbClr val="FF0000"/>
              </a:solidFill>
            </a:rPr>
            <a:t>Step 6</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342901</xdr:colOff>
      <xdr:row>19</xdr:row>
      <xdr:rowOff>76200</xdr:rowOff>
    </xdr:from>
    <xdr:to>
      <xdr:col>23</xdr:col>
      <xdr:colOff>342901</xdr:colOff>
      <xdr:row>37</xdr:row>
      <xdr:rowOff>57150</xdr:rowOff>
    </xdr:to>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45" b="32968"/>
        <a:stretch>
          <a:fillRect/>
        </a:stretch>
      </xdr:blipFill>
      <xdr:spPr bwMode="auto">
        <a:xfrm>
          <a:off x="10125076" y="4219575"/>
          <a:ext cx="8782050" cy="51244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260684</xdr:colOff>
      <xdr:row>33</xdr:row>
      <xdr:rowOff>38100</xdr:rowOff>
    </xdr:from>
    <xdr:to>
      <xdr:col>6</xdr:col>
      <xdr:colOff>647700</xdr:colOff>
      <xdr:row>39</xdr:row>
      <xdr:rowOff>9198</xdr:rowOff>
    </xdr:to>
    <xdr:cxnSp macro="">
      <xdr:nvCxnSpPr>
        <xdr:cNvPr id="3" name="Straight Arrow Connector 2"/>
        <xdr:cNvCxnSpPr>
          <a:stCxn id="11" idx="1"/>
        </xdr:cNvCxnSpPr>
      </xdr:nvCxnSpPr>
      <xdr:spPr>
        <a:xfrm flipV="1">
          <a:off x="5366084" y="7543800"/>
          <a:ext cx="387016" cy="142842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69</xdr:row>
      <xdr:rowOff>180975</xdr:rowOff>
    </xdr:from>
    <xdr:to>
      <xdr:col>6</xdr:col>
      <xdr:colOff>172091</xdr:colOff>
      <xdr:row>80</xdr:row>
      <xdr:rowOff>47625</xdr:rowOff>
    </xdr:to>
    <xdr:cxnSp macro="">
      <xdr:nvCxnSpPr>
        <xdr:cNvPr id="4" name="Straight Arrow Connector 3"/>
        <xdr:cNvCxnSpPr/>
      </xdr:nvCxnSpPr>
      <xdr:spPr>
        <a:xfrm flipV="1">
          <a:off x="676275" y="15382875"/>
          <a:ext cx="4601216" cy="196215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334917</xdr:colOff>
      <xdr:row>60</xdr:row>
      <xdr:rowOff>145875</xdr:rowOff>
    </xdr:from>
    <xdr:to>
      <xdr:col>23</xdr:col>
      <xdr:colOff>322142</xdr:colOff>
      <xdr:row>82</xdr:row>
      <xdr:rowOff>102233</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745" b="32968"/>
        <a:stretch>
          <a:fillRect/>
        </a:stretch>
      </xdr:blipFill>
      <xdr:spPr bwMode="auto">
        <a:xfrm>
          <a:off x="10117092" y="13585650"/>
          <a:ext cx="8769275" cy="4194983"/>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332061</xdr:colOff>
      <xdr:row>42</xdr:row>
      <xdr:rowOff>16093</xdr:rowOff>
    </xdr:from>
    <xdr:to>
      <xdr:col>23</xdr:col>
      <xdr:colOff>356566</xdr:colOff>
      <xdr:row>59</xdr:row>
      <xdr:rowOff>44726</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7126" r="36882" b="15573"/>
        <a:stretch>
          <a:fillRect/>
        </a:stretch>
      </xdr:blipFill>
      <xdr:spPr bwMode="auto">
        <a:xfrm>
          <a:off x="10114236" y="9550618"/>
          <a:ext cx="8806555" cy="3781483"/>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1743075</xdr:colOff>
      <xdr:row>31</xdr:row>
      <xdr:rowOff>9524</xdr:rowOff>
    </xdr:from>
    <xdr:to>
      <xdr:col>8</xdr:col>
      <xdr:colOff>167723</xdr:colOff>
      <xdr:row>33</xdr:row>
      <xdr:rowOff>17807</xdr:rowOff>
    </xdr:to>
    <xdr:sp macro="" textlink="">
      <xdr:nvSpPr>
        <xdr:cNvPr id="7" name="Oval 6"/>
        <xdr:cNvSpPr/>
      </xdr:nvSpPr>
      <xdr:spPr>
        <a:xfrm>
          <a:off x="7848600" y="7096124"/>
          <a:ext cx="786848" cy="42738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211630</xdr:colOff>
      <xdr:row>50</xdr:row>
      <xdr:rowOff>169792</xdr:rowOff>
    </xdr:from>
    <xdr:to>
      <xdr:col>18</xdr:col>
      <xdr:colOff>57988</xdr:colOff>
      <xdr:row>51</xdr:row>
      <xdr:rowOff>141218</xdr:rowOff>
    </xdr:to>
    <xdr:sp macro="" textlink="">
      <xdr:nvSpPr>
        <xdr:cNvPr id="8" name="TextBox 7"/>
        <xdr:cNvSpPr txBox="1"/>
      </xdr:nvSpPr>
      <xdr:spPr>
        <a:xfrm>
          <a:off x="14994430" y="11237842"/>
          <a:ext cx="455958" cy="16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5.2</a:t>
          </a:r>
        </a:p>
      </xdr:txBody>
    </xdr:sp>
    <xdr:clientData/>
  </xdr:twoCellAnchor>
  <xdr:twoCellAnchor>
    <xdr:from>
      <xdr:col>14</xdr:col>
      <xdr:colOff>511036</xdr:colOff>
      <xdr:row>34</xdr:row>
      <xdr:rowOff>97322</xdr:rowOff>
    </xdr:from>
    <xdr:to>
      <xdr:col>17</xdr:col>
      <xdr:colOff>350768</xdr:colOff>
      <xdr:row>36</xdr:row>
      <xdr:rowOff>78272</xdr:rowOff>
    </xdr:to>
    <xdr:sp macro="" textlink="">
      <xdr:nvSpPr>
        <xdr:cNvPr id="9" name="Oval 8"/>
        <xdr:cNvSpPr/>
      </xdr:nvSpPr>
      <xdr:spPr>
        <a:xfrm>
          <a:off x="13465036" y="7803047"/>
          <a:ext cx="1668532"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76200</xdr:colOff>
      <xdr:row>84</xdr:row>
      <xdr:rowOff>133351</xdr:rowOff>
    </xdr:from>
    <xdr:to>
      <xdr:col>6</xdr:col>
      <xdr:colOff>790576</xdr:colOff>
      <xdr:row>94</xdr:row>
      <xdr:rowOff>28575</xdr:rowOff>
    </xdr:to>
    <xdr:cxnSp macro="">
      <xdr:nvCxnSpPr>
        <xdr:cNvPr id="10" name="Straight Arrow Connector 9"/>
        <xdr:cNvCxnSpPr/>
      </xdr:nvCxnSpPr>
      <xdr:spPr>
        <a:xfrm flipV="1">
          <a:off x="76200" y="18192751"/>
          <a:ext cx="5819776" cy="180022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6538</xdr:colOff>
      <xdr:row>38</xdr:row>
      <xdr:rowOff>20052</xdr:rowOff>
    </xdr:from>
    <xdr:to>
      <xdr:col>6</xdr:col>
      <xdr:colOff>260684</xdr:colOff>
      <xdr:row>39</xdr:row>
      <xdr:rowOff>188843</xdr:rowOff>
    </xdr:to>
    <xdr:sp macro="" textlink="">
      <xdr:nvSpPr>
        <xdr:cNvPr id="11" name="Right Brace 10"/>
        <xdr:cNvSpPr/>
      </xdr:nvSpPr>
      <xdr:spPr>
        <a:xfrm>
          <a:off x="5111938" y="8792577"/>
          <a:ext cx="254146" cy="359291"/>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1769993</xdr:colOff>
      <xdr:row>20</xdr:row>
      <xdr:rowOff>600075</xdr:rowOff>
    </xdr:from>
    <xdr:to>
      <xdr:col>8</xdr:col>
      <xdr:colOff>171450</xdr:colOff>
      <xdr:row>22</xdr:row>
      <xdr:rowOff>37686</xdr:rowOff>
    </xdr:to>
    <xdr:sp macro="" textlink="">
      <xdr:nvSpPr>
        <xdr:cNvPr id="12" name="Oval 11"/>
        <xdr:cNvSpPr/>
      </xdr:nvSpPr>
      <xdr:spPr>
        <a:xfrm>
          <a:off x="7875518" y="4933950"/>
          <a:ext cx="763657" cy="304386"/>
        </a:xfrm>
        <a:prstGeom prst="ellipse">
          <a:avLst/>
        </a:prstGeom>
        <a:no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231912</xdr:colOff>
      <xdr:row>39</xdr:row>
      <xdr:rowOff>140805</xdr:rowOff>
    </xdr:from>
    <xdr:to>
      <xdr:col>13</xdr:col>
      <xdr:colOff>414130</xdr:colOff>
      <xdr:row>40</xdr:row>
      <xdr:rowOff>91109</xdr:rowOff>
    </xdr:to>
    <xdr:sp macro="" textlink="">
      <xdr:nvSpPr>
        <xdr:cNvPr id="13" name="Rectangle 12"/>
        <xdr:cNvSpPr/>
      </xdr:nvSpPr>
      <xdr:spPr>
        <a:xfrm>
          <a:off x="11233287" y="9103830"/>
          <a:ext cx="1525243"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218660</xdr:colOff>
      <xdr:row>37</xdr:row>
      <xdr:rowOff>359465</xdr:rowOff>
    </xdr:from>
    <xdr:to>
      <xdr:col>13</xdr:col>
      <xdr:colOff>400878</xdr:colOff>
      <xdr:row>38</xdr:row>
      <xdr:rowOff>3313</xdr:rowOff>
    </xdr:to>
    <xdr:sp macro="" textlink="">
      <xdr:nvSpPr>
        <xdr:cNvPr id="14" name="Rectangle 13"/>
        <xdr:cNvSpPr/>
      </xdr:nvSpPr>
      <xdr:spPr>
        <a:xfrm>
          <a:off x="11220035" y="8636690"/>
          <a:ext cx="1525243" cy="13914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221973</xdr:colOff>
      <xdr:row>37</xdr:row>
      <xdr:rowOff>122584</xdr:rowOff>
    </xdr:from>
    <xdr:to>
      <xdr:col>13</xdr:col>
      <xdr:colOff>404191</xdr:colOff>
      <xdr:row>37</xdr:row>
      <xdr:rowOff>263388</xdr:rowOff>
    </xdr:to>
    <xdr:sp macro="" textlink="">
      <xdr:nvSpPr>
        <xdr:cNvPr id="15" name="Rectangle 14"/>
        <xdr:cNvSpPr/>
      </xdr:nvSpPr>
      <xdr:spPr>
        <a:xfrm>
          <a:off x="11223348" y="8399809"/>
          <a:ext cx="1525243"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225283</xdr:colOff>
      <xdr:row>36</xdr:row>
      <xdr:rowOff>84483</xdr:rowOff>
    </xdr:from>
    <xdr:to>
      <xdr:col>13</xdr:col>
      <xdr:colOff>407501</xdr:colOff>
      <xdr:row>37</xdr:row>
      <xdr:rowOff>34787</xdr:rowOff>
    </xdr:to>
    <xdr:sp macro="" textlink="">
      <xdr:nvSpPr>
        <xdr:cNvPr id="16" name="Rectangle 15"/>
        <xdr:cNvSpPr/>
      </xdr:nvSpPr>
      <xdr:spPr>
        <a:xfrm>
          <a:off x="11226658" y="8171208"/>
          <a:ext cx="1525243"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220316</xdr:colOff>
      <xdr:row>33</xdr:row>
      <xdr:rowOff>170622</xdr:rowOff>
    </xdr:from>
    <xdr:to>
      <xdr:col>13</xdr:col>
      <xdr:colOff>402534</xdr:colOff>
      <xdr:row>34</xdr:row>
      <xdr:rowOff>112643</xdr:rowOff>
    </xdr:to>
    <xdr:sp macro="" textlink="">
      <xdr:nvSpPr>
        <xdr:cNvPr id="17" name="Rectangle 16"/>
        <xdr:cNvSpPr/>
      </xdr:nvSpPr>
      <xdr:spPr>
        <a:xfrm>
          <a:off x="11221691" y="7676322"/>
          <a:ext cx="1525243" cy="1420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223628</xdr:colOff>
      <xdr:row>35</xdr:row>
      <xdr:rowOff>24848</xdr:rowOff>
    </xdr:from>
    <xdr:to>
      <xdr:col>13</xdr:col>
      <xdr:colOff>405846</xdr:colOff>
      <xdr:row>35</xdr:row>
      <xdr:rowOff>165652</xdr:rowOff>
    </xdr:to>
    <xdr:sp macro="" textlink="">
      <xdr:nvSpPr>
        <xdr:cNvPr id="18" name="Rectangle 17"/>
        <xdr:cNvSpPr/>
      </xdr:nvSpPr>
      <xdr:spPr>
        <a:xfrm>
          <a:off x="11225003" y="7921073"/>
          <a:ext cx="1525243"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218660</xdr:colOff>
      <xdr:row>32</xdr:row>
      <xdr:rowOff>160683</xdr:rowOff>
    </xdr:from>
    <xdr:to>
      <xdr:col>13</xdr:col>
      <xdr:colOff>400878</xdr:colOff>
      <xdr:row>33</xdr:row>
      <xdr:rowOff>94422</xdr:rowOff>
    </xdr:to>
    <xdr:sp macro="" textlink="">
      <xdr:nvSpPr>
        <xdr:cNvPr id="19" name="Rectangle 18"/>
        <xdr:cNvSpPr/>
      </xdr:nvSpPr>
      <xdr:spPr>
        <a:xfrm>
          <a:off x="11220035" y="7456833"/>
          <a:ext cx="1525243" cy="1432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66675</xdr:colOff>
      <xdr:row>21</xdr:row>
      <xdr:rowOff>152400</xdr:rowOff>
    </xdr:from>
    <xdr:to>
      <xdr:col>14</xdr:col>
      <xdr:colOff>511036</xdr:colOff>
      <xdr:row>35</xdr:row>
      <xdr:rowOff>87797</xdr:rowOff>
    </xdr:to>
    <xdr:cxnSp macro="">
      <xdr:nvCxnSpPr>
        <xdr:cNvPr id="20" name="Straight Arrow Connector 19"/>
        <xdr:cNvCxnSpPr>
          <a:stCxn id="9" idx="2"/>
        </xdr:cNvCxnSpPr>
      </xdr:nvCxnSpPr>
      <xdr:spPr>
        <a:xfrm flipH="1" flipV="1">
          <a:off x="6172200" y="5143500"/>
          <a:ext cx="7292836" cy="2840522"/>
        </a:xfrm>
        <a:prstGeom prst="straightConnector1">
          <a:avLst/>
        </a:prstGeom>
        <a:ln w="25400">
          <a:solidFill>
            <a:schemeClr val="accent3">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218660</xdr:colOff>
      <xdr:row>38</xdr:row>
      <xdr:rowOff>86140</xdr:rowOff>
    </xdr:from>
    <xdr:to>
      <xdr:col>13</xdr:col>
      <xdr:colOff>400878</xdr:colOff>
      <xdr:row>39</xdr:row>
      <xdr:rowOff>36444</xdr:rowOff>
    </xdr:to>
    <xdr:sp macro="" textlink="">
      <xdr:nvSpPr>
        <xdr:cNvPr id="21" name="Rectangle 20"/>
        <xdr:cNvSpPr/>
      </xdr:nvSpPr>
      <xdr:spPr>
        <a:xfrm>
          <a:off x="11220035" y="8858665"/>
          <a:ext cx="1525243" cy="1408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380172</xdr:colOff>
      <xdr:row>46</xdr:row>
      <xdr:rowOff>19050</xdr:rowOff>
    </xdr:from>
    <xdr:to>
      <xdr:col>17</xdr:col>
      <xdr:colOff>409575</xdr:colOff>
      <xdr:row>50</xdr:row>
      <xdr:rowOff>102706</xdr:rowOff>
    </xdr:to>
    <xdr:cxnSp macro="">
      <xdr:nvCxnSpPr>
        <xdr:cNvPr id="22" name="Straight Arrow Connector 21"/>
        <xdr:cNvCxnSpPr>
          <a:endCxn id="34" idx="0"/>
        </xdr:cNvCxnSpPr>
      </xdr:nvCxnSpPr>
      <xdr:spPr>
        <a:xfrm flipH="1">
          <a:off x="15162972" y="10315575"/>
          <a:ext cx="29403" cy="85518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116816</xdr:colOff>
      <xdr:row>29</xdr:row>
      <xdr:rowOff>138333</xdr:rowOff>
    </xdr:from>
    <xdr:to>
      <xdr:col>12</xdr:col>
      <xdr:colOff>225318</xdr:colOff>
      <xdr:row>31</xdr:row>
      <xdr:rowOff>11609</xdr:rowOff>
    </xdr:to>
    <xdr:sp macro="" textlink="">
      <xdr:nvSpPr>
        <xdr:cNvPr id="23" name="TextBox 22"/>
        <xdr:cNvSpPr txBox="1"/>
      </xdr:nvSpPr>
      <xdr:spPr>
        <a:xfrm rot="1313875">
          <a:off x="9898991" y="6805833"/>
          <a:ext cx="1937302" cy="292376"/>
        </a:xfrm>
        <a:prstGeom prst="rect">
          <a:avLst/>
        </a:prstGeom>
        <a:solidFill>
          <a:schemeClr val="lt1"/>
        </a:solidFill>
        <a:ln w="25400" cmpd="sng">
          <a:solidFill>
            <a:schemeClr val="accent3">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If 1 Salary Cap for FEC Cycle</a:t>
          </a:r>
        </a:p>
      </xdr:txBody>
    </xdr:sp>
    <xdr:clientData/>
  </xdr:twoCellAnchor>
  <xdr:twoCellAnchor>
    <xdr:from>
      <xdr:col>9</xdr:col>
      <xdr:colOff>591378</xdr:colOff>
      <xdr:row>32</xdr:row>
      <xdr:rowOff>165653</xdr:rowOff>
    </xdr:from>
    <xdr:to>
      <xdr:col>11</xdr:col>
      <xdr:colOff>16566</xdr:colOff>
      <xdr:row>33</xdr:row>
      <xdr:rowOff>102704</xdr:rowOff>
    </xdr:to>
    <xdr:sp macro="" textlink="">
      <xdr:nvSpPr>
        <xdr:cNvPr id="24" name="Rectangle 23"/>
        <xdr:cNvSpPr/>
      </xdr:nvSpPr>
      <xdr:spPr>
        <a:xfrm>
          <a:off x="10373553" y="7461803"/>
          <a:ext cx="644388" cy="1466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586401</xdr:colOff>
      <xdr:row>33</xdr:row>
      <xdr:rowOff>168969</xdr:rowOff>
    </xdr:from>
    <xdr:to>
      <xdr:col>11</xdr:col>
      <xdr:colOff>11589</xdr:colOff>
      <xdr:row>34</xdr:row>
      <xdr:rowOff>114302</xdr:rowOff>
    </xdr:to>
    <xdr:sp macro="" textlink="">
      <xdr:nvSpPr>
        <xdr:cNvPr id="25" name="Rectangle 24"/>
        <xdr:cNvSpPr/>
      </xdr:nvSpPr>
      <xdr:spPr>
        <a:xfrm>
          <a:off x="10368576" y="7674669"/>
          <a:ext cx="644388" cy="1453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581424</xdr:colOff>
      <xdr:row>37</xdr:row>
      <xdr:rowOff>122613</xdr:rowOff>
    </xdr:from>
    <xdr:to>
      <xdr:col>11</xdr:col>
      <xdr:colOff>6612</xdr:colOff>
      <xdr:row>37</xdr:row>
      <xdr:rowOff>266729</xdr:rowOff>
    </xdr:to>
    <xdr:sp macro="" textlink="">
      <xdr:nvSpPr>
        <xdr:cNvPr id="26" name="Rectangle 25"/>
        <xdr:cNvSpPr/>
      </xdr:nvSpPr>
      <xdr:spPr>
        <a:xfrm>
          <a:off x="10363599" y="8399838"/>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576447</xdr:colOff>
      <xdr:row>35</xdr:row>
      <xdr:rowOff>26505</xdr:rowOff>
    </xdr:from>
    <xdr:to>
      <xdr:col>11</xdr:col>
      <xdr:colOff>1635</xdr:colOff>
      <xdr:row>35</xdr:row>
      <xdr:rowOff>170621</xdr:rowOff>
    </xdr:to>
    <xdr:sp macro="" textlink="">
      <xdr:nvSpPr>
        <xdr:cNvPr id="27" name="Rectangle 26"/>
        <xdr:cNvSpPr/>
      </xdr:nvSpPr>
      <xdr:spPr>
        <a:xfrm>
          <a:off x="10358622" y="7922730"/>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579782</xdr:colOff>
      <xdr:row>36</xdr:row>
      <xdr:rowOff>71231</xdr:rowOff>
    </xdr:from>
    <xdr:to>
      <xdr:col>11</xdr:col>
      <xdr:colOff>4970</xdr:colOff>
      <xdr:row>37</xdr:row>
      <xdr:rowOff>24847</xdr:rowOff>
    </xdr:to>
    <xdr:sp macro="" textlink="">
      <xdr:nvSpPr>
        <xdr:cNvPr id="28" name="Rectangle 27"/>
        <xdr:cNvSpPr/>
      </xdr:nvSpPr>
      <xdr:spPr>
        <a:xfrm>
          <a:off x="10361957" y="8157956"/>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9525</xdr:colOff>
      <xdr:row>35</xdr:row>
      <xdr:rowOff>173522</xdr:rowOff>
    </xdr:from>
    <xdr:to>
      <xdr:col>14</xdr:col>
      <xdr:colOff>577712</xdr:colOff>
      <xdr:row>40</xdr:row>
      <xdr:rowOff>114300</xdr:rowOff>
    </xdr:to>
    <xdr:cxnSp macro="">
      <xdr:nvCxnSpPr>
        <xdr:cNvPr id="29" name="Straight Arrow Connector 28"/>
        <xdr:cNvCxnSpPr/>
      </xdr:nvCxnSpPr>
      <xdr:spPr>
        <a:xfrm flipH="1">
          <a:off x="5114925" y="8069747"/>
          <a:ext cx="8416787" cy="119807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911117</xdr:colOff>
      <xdr:row>37</xdr:row>
      <xdr:rowOff>423572</xdr:rowOff>
    </xdr:from>
    <xdr:to>
      <xdr:col>8</xdr:col>
      <xdr:colOff>488704</xdr:colOff>
      <xdr:row>39</xdr:row>
      <xdr:rowOff>26007</xdr:rowOff>
    </xdr:to>
    <xdr:sp macro="" textlink="">
      <xdr:nvSpPr>
        <xdr:cNvPr id="30" name="TextBox 29"/>
        <xdr:cNvSpPr txBox="1"/>
      </xdr:nvSpPr>
      <xdr:spPr>
        <a:xfrm rot="21141665">
          <a:off x="7016642" y="8700797"/>
          <a:ext cx="1939787" cy="28823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If 2 Salary Caps for FEC Cycle</a:t>
          </a:r>
        </a:p>
      </xdr:txBody>
    </xdr:sp>
    <xdr:clientData/>
  </xdr:twoCellAnchor>
  <xdr:twoCellAnchor>
    <xdr:from>
      <xdr:col>9</xdr:col>
      <xdr:colOff>584730</xdr:colOff>
      <xdr:row>37</xdr:row>
      <xdr:rowOff>357843</xdr:rowOff>
    </xdr:from>
    <xdr:to>
      <xdr:col>11</xdr:col>
      <xdr:colOff>9918</xdr:colOff>
      <xdr:row>38</xdr:row>
      <xdr:rowOff>5003</xdr:rowOff>
    </xdr:to>
    <xdr:sp macro="" textlink="">
      <xdr:nvSpPr>
        <xdr:cNvPr id="31" name="Rectangle 30"/>
        <xdr:cNvSpPr/>
      </xdr:nvSpPr>
      <xdr:spPr>
        <a:xfrm>
          <a:off x="10366905" y="8635068"/>
          <a:ext cx="644388" cy="1424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588036</xdr:colOff>
      <xdr:row>38</xdr:row>
      <xdr:rowOff>87834</xdr:rowOff>
    </xdr:from>
    <xdr:to>
      <xdr:col>11</xdr:col>
      <xdr:colOff>13224</xdr:colOff>
      <xdr:row>39</xdr:row>
      <xdr:rowOff>41450</xdr:rowOff>
    </xdr:to>
    <xdr:sp macro="" textlink="">
      <xdr:nvSpPr>
        <xdr:cNvPr id="32" name="Rectangle 31"/>
        <xdr:cNvSpPr/>
      </xdr:nvSpPr>
      <xdr:spPr>
        <a:xfrm>
          <a:off x="10370211" y="8860359"/>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591342</xdr:colOff>
      <xdr:row>39</xdr:row>
      <xdr:rowOff>149130</xdr:rowOff>
    </xdr:from>
    <xdr:to>
      <xdr:col>11</xdr:col>
      <xdr:colOff>16530</xdr:colOff>
      <xdr:row>40</xdr:row>
      <xdr:rowOff>102746</xdr:rowOff>
    </xdr:to>
    <xdr:sp macro="" textlink="">
      <xdr:nvSpPr>
        <xdr:cNvPr id="33" name="Rectangle 32"/>
        <xdr:cNvSpPr/>
      </xdr:nvSpPr>
      <xdr:spPr>
        <a:xfrm>
          <a:off x="10373517" y="9112155"/>
          <a:ext cx="644388" cy="144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55493</xdr:colOff>
      <xdr:row>50</xdr:row>
      <xdr:rowOff>102706</xdr:rowOff>
    </xdr:from>
    <xdr:to>
      <xdr:col>18</xdr:col>
      <xdr:colOff>95250</xdr:colOff>
      <xdr:row>52</xdr:row>
      <xdr:rowOff>83656</xdr:rowOff>
    </xdr:to>
    <xdr:sp macro="" textlink="">
      <xdr:nvSpPr>
        <xdr:cNvPr id="34" name="Oval 33"/>
        <xdr:cNvSpPr/>
      </xdr:nvSpPr>
      <xdr:spPr>
        <a:xfrm>
          <a:off x="14838293" y="11170756"/>
          <a:ext cx="649357"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52492</xdr:colOff>
      <xdr:row>32</xdr:row>
      <xdr:rowOff>164768</xdr:rowOff>
    </xdr:from>
    <xdr:to>
      <xdr:col>17</xdr:col>
      <xdr:colOff>419100</xdr:colOff>
      <xdr:row>46</xdr:row>
      <xdr:rowOff>38100</xdr:rowOff>
    </xdr:to>
    <xdr:cxnSp macro="">
      <xdr:nvCxnSpPr>
        <xdr:cNvPr id="35" name="Straight Connector 34"/>
        <xdr:cNvCxnSpPr>
          <a:endCxn id="7" idx="5"/>
        </xdr:cNvCxnSpPr>
      </xdr:nvCxnSpPr>
      <xdr:spPr>
        <a:xfrm flipH="1" flipV="1">
          <a:off x="8520217" y="7460918"/>
          <a:ext cx="6681683" cy="287370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742950</xdr:colOff>
      <xdr:row>37</xdr:row>
      <xdr:rowOff>219075</xdr:rowOff>
    </xdr:from>
    <xdr:ext cx="646587" cy="264560"/>
    <xdr:sp macro="" textlink="">
      <xdr:nvSpPr>
        <xdr:cNvPr id="36" name="TextBox 35"/>
        <xdr:cNvSpPr txBox="1"/>
      </xdr:nvSpPr>
      <xdr:spPr>
        <a:xfrm rot="21204151">
          <a:off x="9210675" y="8496300"/>
          <a:ext cx="646587" cy="264560"/>
        </a:xfrm>
        <a:prstGeom prst="rect">
          <a:avLst/>
        </a:prstGeom>
        <a:solidFill>
          <a:schemeClr val="bg1"/>
        </a:solidFill>
        <a:ln w="2540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Step  #1</a:t>
          </a:r>
        </a:p>
      </xdr:txBody>
    </xdr:sp>
    <xdr:clientData/>
  </xdr:oneCellAnchor>
  <xdr:oneCellAnchor>
    <xdr:from>
      <xdr:col>6</xdr:col>
      <xdr:colOff>324364</xdr:colOff>
      <xdr:row>35</xdr:row>
      <xdr:rowOff>113786</xdr:rowOff>
    </xdr:from>
    <xdr:ext cx="264560" cy="646587"/>
    <xdr:sp macro="" textlink="">
      <xdr:nvSpPr>
        <xdr:cNvPr id="37" name="TextBox 36"/>
        <xdr:cNvSpPr txBox="1"/>
      </xdr:nvSpPr>
      <xdr:spPr>
        <a:xfrm rot="17216388">
          <a:off x="5238750" y="8201025"/>
          <a:ext cx="646587" cy="264560"/>
        </a:xfrm>
        <a:prstGeom prst="rect">
          <a:avLst/>
        </a:prstGeom>
        <a:solidFill>
          <a:schemeClr val="bg1"/>
        </a:solidFill>
        <a:ln w="2540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Step  #2</a:t>
          </a:r>
        </a:p>
      </xdr:txBody>
    </xdr:sp>
    <xdr:clientData/>
  </xdr:oneCellAnchor>
  <xdr:oneCellAnchor>
    <xdr:from>
      <xdr:col>8</xdr:col>
      <xdr:colOff>923926</xdr:colOff>
      <xdr:row>34</xdr:row>
      <xdr:rowOff>142875</xdr:rowOff>
    </xdr:from>
    <xdr:ext cx="646587" cy="264560"/>
    <xdr:sp macro="" textlink="">
      <xdr:nvSpPr>
        <xdr:cNvPr id="38" name="TextBox 37"/>
        <xdr:cNvSpPr txBox="1"/>
      </xdr:nvSpPr>
      <xdr:spPr>
        <a:xfrm rot="1391959">
          <a:off x="9391651" y="7848600"/>
          <a:ext cx="646587" cy="264560"/>
        </a:xfrm>
        <a:prstGeom prst="rect">
          <a:avLst/>
        </a:prstGeom>
        <a:solidFill>
          <a:schemeClr val="bg1"/>
        </a:solidFill>
        <a:ln w="2540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Step  #3</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370473</xdr:colOff>
      <xdr:row>5</xdr:row>
      <xdr:rowOff>57150</xdr:rowOff>
    </xdr:from>
    <xdr:to>
      <xdr:col>16</xdr:col>
      <xdr:colOff>403128</xdr:colOff>
      <xdr:row>47</xdr:row>
      <xdr:rowOff>104775</xdr:rowOff>
    </xdr:to>
    <xdr:pic>
      <xdr:nvPicPr>
        <xdr:cNvPr id="2" name="Picture 1"/>
        <xdr:cNvPicPr>
          <a:picLocks noChangeAspect="1"/>
        </xdr:cNvPicPr>
      </xdr:nvPicPr>
      <xdr:blipFill rotWithShape="1">
        <a:blip xmlns:r="http://schemas.openxmlformats.org/officeDocument/2006/relationships" r:embed="rId1"/>
        <a:srcRect t="10450" b="7020"/>
        <a:stretch/>
      </xdr:blipFill>
      <xdr:spPr>
        <a:xfrm>
          <a:off x="370473" y="1514475"/>
          <a:ext cx="12186555" cy="8048625"/>
        </a:xfrm>
        <a:prstGeom prst="rect">
          <a:avLst/>
        </a:prstGeom>
        <a:ln>
          <a:solidFill>
            <a:schemeClr val="tx1"/>
          </a:solidFill>
        </a:ln>
      </xdr:spPr>
    </xdr:pic>
    <xdr:clientData/>
  </xdr:twoCellAnchor>
  <xdr:twoCellAnchor editAs="oneCell">
    <xdr:from>
      <xdr:col>1</xdr:col>
      <xdr:colOff>0</xdr:colOff>
      <xdr:row>87</xdr:row>
      <xdr:rowOff>38100</xdr:rowOff>
    </xdr:from>
    <xdr:to>
      <xdr:col>16</xdr:col>
      <xdr:colOff>413655</xdr:colOff>
      <xdr:row>114</xdr:row>
      <xdr:rowOff>9525</xdr:rowOff>
    </xdr:to>
    <xdr:pic>
      <xdr:nvPicPr>
        <xdr:cNvPr id="3" name="Picture 2"/>
        <xdr:cNvPicPr>
          <a:picLocks noChangeAspect="1"/>
        </xdr:cNvPicPr>
      </xdr:nvPicPr>
      <xdr:blipFill rotWithShape="1">
        <a:blip xmlns:r="http://schemas.openxmlformats.org/officeDocument/2006/relationships" r:embed="rId2"/>
        <a:srcRect t="10158" b="37394"/>
        <a:stretch/>
      </xdr:blipFill>
      <xdr:spPr>
        <a:xfrm>
          <a:off x="381000" y="17649825"/>
          <a:ext cx="12186555" cy="5114925"/>
        </a:xfrm>
        <a:prstGeom prst="rect">
          <a:avLst/>
        </a:prstGeom>
        <a:ln>
          <a:solidFill>
            <a:schemeClr val="tx1"/>
          </a:solidFill>
        </a:ln>
      </xdr:spPr>
    </xdr:pic>
    <xdr:clientData/>
  </xdr:twoCellAnchor>
  <xdr:twoCellAnchor editAs="oneCell">
    <xdr:from>
      <xdr:col>1</xdr:col>
      <xdr:colOff>0</xdr:colOff>
      <xdr:row>117</xdr:row>
      <xdr:rowOff>47624</xdr:rowOff>
    </xdr:from>
    <xdr:to>
      <xdr:col>16</xdr:col>
      <xdr:colOff>413655</xdr:colOff>
      <xdr:row>159</xdr:row>
      <xdr:rowOff>180975</xdr:rowOff>
    </xdr:to>
    <xdr:pic>
      <xdr:nvPicPr>
        <xdr:cNvPr id="4" name="Picture 3"/>
        <xdr:cNvPicPr>
          <a:picLocks noChangeAspect="1"/>
        </xdr:cNvPicPr>
      </xdr:nvPicPr>
      <xdr:blipFill rotWithShape="1">
        <a:blip xmlns:r="http://schemas.openxmlformats.org/officeDocument/2006/relationships" r:embed="rId3"/>
        <a:srcRect t="10256" b="5555"/>
        <a:stretch/>
      </xdr:blipFill>
      <xdr:spPr>
        <a:xfrm>
          <a:off x="381000" y="23564849"/>
          <a:ext cx="12186555" cy="8134351"/>
        </a:xfrm>
        <a:prstGeom prst="rect">
          <a:avLst/>
        </a:prstGeom>
        <a:ln>
          <a:solidFill>
            <a:schemeClr val="tx1"/>
          </a:solidFill>
        </a:ln>
      </xdr:spPr>
    </xdr:pic>
    <xdr:clientData/>
  </xdr:twoCellAnchor>
  <xdr:twoCellAnchor>
    <xdr:from>
      <xdr:col>6</xdr:col>
      <xdr:colOff>828674</xdr:colOff>
      <xdr:row>37</xdr:row>
      <xdr:rowOff>57150</xdr:rowOff>
    </xdr:from>
    <xdr:to>
      <xdr:col>7</xdr:col>
      <xdr:colOff>638174</xdr:colOff>
      <xdr:row>38</xdr:row>
      <xdr:rowOff>171449</xdr:rowOff>
    </xdr:to>
    <xdr:sp macro="" textlink="">
      <xdr:nvSpPr>
        <xdr:cNvPr id="21" name="Oval 20"/>
        <xdr:cNvSpPr/>
      </xdr:nvSpPr>
      <xdr:spPr>
        <a:xfrm>
          <a:off x="525779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952499</xdr:colOff>
      <xdr:row>37</xdr:row>
      <xdr:rowOff>57150</xdr:rowOff>
    </xdr:from>
    <xdr:to>
      <xdr:col>8</xdr:col>
      <xdr:colOff>685799</xdr:colOff>
      <xdr:row>38</xdr:row>
      <xdr:rowOff>171449</xdr:rowOff>
    </xdr:to>
    <xdr:sp macro="" textlink="">
      <xdr:nvSpPr>
        <xdr:cNvPr id="22" name="Oval 21"/>
        <xdr:cNvSpPr/>
      </xdr:nvSpPr>
      <xdr:spPr>
        <a:xfrm>
          <a:off x="630554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390525</xdr:colOff>
      <xdr:row>29</xdr:row>
      <xdr:rowOff>171450</xdr:rowOff>
    </xdr:from>
    <xdr:to>
      <xdr:col>12</xdr:col>
      <xdr:colOff>381001</xdr:colOff>
      <xdr:row>32</xdr:row>
      <xdr:rowOff>38099</xdr:rowOff>
    </xdr:to>
    <xdr:sp macro="" textlink="">
      <xdr:nvSpPr>
        <xdr:cNvPr id="52" name="Oval 51"/>
        <xdr:cNvSpPr/>
      </xdr:nvSpPr>
      <xdr:spPr>
        <a:xfrm>
          <a:off x="7858125" y="620077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408453</xdr:colOff>
      <xdr:row>29</xdr:row>
      <xdr:rowOff>11203</xdr:rowOff>
    </xdr:from>
    <xdr:to>
      <xdr:col>9</xdr:col>
      <xdr:colOff>665628</xdr:colOff>
      <xdr:row>30</xdr:row>
      <xdr:rowOff>125503</xdr:rowOff>
    </xdr:to>
    <xdr:sp macro="" textlink="">
      <xdr:nvSpPr>
        <xdr:cNvPr id="61" name="TextBox 60"/>
        <xdr:cNvSpPr txBox="1"/>
      </xdr:nvSpPr>
      <xdr:spPr>
        <a:xfrm>
          <a:off x="7876053" y="6040528"/>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2</xdr:col>
      <xdr:colOff>533399</xdr:colOff>
      <xdr:row>70</xdr:row>
      <xdr:rowOff>609600</xdr:rowOff>
    </xdr:from>
    <xdr:to>
      <xdr:col>4</xdr:col>
      <xdr:colOff>9524</xdr:colOff>
      <xdr:row>72</xdr:row>
      <xdr:rowOff>85724</xdr:rowOff>
    </xdr:to>
    <xdr:sp macro="" textlink="">
      <xdr:nvSpPr>
        <xdr:cNvPr id="70" name="Oval 69"/>
        <xdr:cNvSpPr/>
      </xdr:nvSpPr>
      <xdr:spPr>
        <a:xfrm>
          <a:off x="1390649" y="14773275"/>
          <a:ext cx="1171575"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847725</xdr:colOff>
      <xdr:row>70</xdr:row>
      <xdr:rowOff>419100</xdr:rowOff>
    </xdr:from>
    <xdr:to>
      <xdr:col>4</xdr:col>
      <xdr:colOff>19050</xdr:colOff>
      <xdr:row>71</xdr:row>
      <xdr:rowOff>38100</xdr:rowOff>
    </xdr:to>
    <xdr:sp macro="" textlink="">
      <xdr:nvSpPr>
        <xdr:cNvPr id="71" name="TextBox 70"/>
        <xdr:cNvSpPr txBox="1"/>
      </xdr:nvSpPr>
      <xdr:spPr>
        <a:xfrm>
          <a:off x="2314575" y="140874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8</xdr:col>
      <xdr:colOff>371475</xdr:colOff>
      <xdr:row>70</xdr:row>
      <xdr:rowOff>581025</xdr:rowOff>
    </xdr:from>
    <xdr:to>
      <xdr:col>9</xdr:col>
      <xdr:colOff>247651</xdr:colOff>
      <xdr:row>72</xdr:row>
      <xdr:rowOff>76200</xdr:rowOff>
    </xdr:to>
    <xdr:sp macro="" textlink="">
      <xdr:nvSpPr>
        <xdr:cNvPr id="83" name="Oval 82"/>
        <xdr:cNvSpPr/>
      </xdr:nvSpPr>
      <xdr:spPr>
        <a:xfrm>
          <a:off x="6810375" y="1474470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107</xdr:row>
      <xdr:rowOff>161925</xdr:rowOff>
    </xdr:from>
    <xdr:to>
      <xdr:col>8</xdr:col>
      <xdr:colOff>904876</xdr:colOff>
      <xdr:row>109</xdr:row>
      <xdr:rowOff>142875</xdr:rowOff>
    </xdr:to>
    <xdr:sp macro="" textlink="">
      <xdr:nvSpPr>
        <xdr:cNvPr id="84" name="Oval 83"/>
        <xdr:cNvSpPr/>
      </xdr:nvSpPr>
      <xdr:spPr>
        <a:xfrm>
          <a:off x="6438900" y="2207895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990600</xdr:colOff>
      <xdr:row>70</xdr:row>
      <xdr:rowOff>400050</xdr:rowOff>
    </xdr:from>
    <xdr:to>
      <xdr:col>9</xdr:col>
      <xdr:colOff>219075</xdr:colOff>
      <xdr:row>71</xdr:row>
      <xdr:rowOff>19050</xdr:rowOff>
    </xdr:to>
    <xdr:sp macro="" textlink="">
      <xdr:nvSpPr>
        <xdr:cNvPr id="98" name="TextBox 97"/>
        <xdr:cNvSpPr txBox="1"/>
      </xdr:nvSpPr>
      <xdr:spPr>
        <a:xfrm>
          <a:off x="7429500" y="14068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6</xdr:col>
      <xdr:colOff>9525</xdr:colOff>
      <xdr:row>111</xdr:row>
      <xdr:rowOff>9525</xdr:rowOff>
    </xdr:from>
    <xdr:to>
      <xdr:col>7</xdr:col>
      <xdr:colOff>133350</xdr:colOff>
      <xdr:row>113</xdr:row>
      <xdr:rowOff>28575</xdr:rowOff>
    </xdr:to>
    <xdr:sp macro="" textlink="">
      <xdr:nvSpPr>
        <xdr:cNvPr id="100" name="Oval 99"/>
        <xdr:cNvSpPr/>
      </xdr:nvSpPr>
      <xdr:spPr>
        <a:xfrm>
          <a:off x="4438650" y="22688550"/>
          <a:ext cx="10477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962025</xdr:colOff>
      <xdr:row>150</xdr:row>
      <xdr:rowOff>19050</xdr:rowOff>
    </xdr:from>
    <xdr:to>
      <xdr:col>11</xdr:col>
      <xdr:colOff>171451</xdr:colOff>
      <xdr:row>151</xdr:row>
      <xdr:rowOff>133350</xdr:rowOff>
    </xdr:to>
    <xdr:sp macro="" textlink="">
      <xdr:nvSpPr>
        <xdr:cNvPr id="115" name="Oval 114"/>
        <xdr:cNvSpPr/>
      </xdr:nvSpPr>
      <xdr:spPr>
        <a:xfrm>
          <a:off x="8429625" y="29822775"/>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164</xdr:row>
      <xdr:rowOff>180975</xdr:rowOff>
    </xdr:from>
    <xdr:to>
      <xdr:col>9</xdr:col>
      <xdr:colOff>875305</xdr:colOff>
      <xdr:row>205</xdr:row>
      <xdr:rowOff>0</xdr:rowOff>
    </xdr:to>
    <xdr:pic>
      <xdr:nvPicPr>
        <xdr:cNvPr id="10" name="Picture 9"/>
        <xdr:cNvPicPr>
          <a:picLocks noChangeAspect="1"/>
        </xdr:cNvPicPr>
      </xdr:nvPicPr>
      <xdr:blipFill rotWithShape="1">
        <a:blip xmlns:r="http://schemas.openxmlformats.org/officeDocument/2006/relationships" r:embed="rId4"/>
        <a:srcRect t="6361"/>
        <a:stretch/>
      </xdr:blipFill>
      <xdr:spPr>
        <a:xfrm>
          <a:off x="381000" y="32461200"/>
          <a:ext cx="7961905" cy="7629525"/>
        </a:xfrm>
        <a:prstGeom prst="rect">
          <a:avLst/>
        </a:prstGeom>
      </xdr:spPr>
    </xdr:pic>
    <xdr:clientData/>
  </xdr:twoCellAnchor>
  <xdr:twoCellAnchor>
    <xdr:from>
      <xdr:col>9</xdr:col>
      <xdr:colOff>895350</xdr:colOff>
      <xdr:row>149</xdr:row>
      <xdr:rowOff>47625</xdr:rowOff>
    </xdr:from>
    <xdr:to>
      <xdr:col>10</xdr:col>
      <xdr:colOff>123825</xdr:colOff>
      <xdr:row>150</xdr:row>
      <xdr:rowOff>133350</xdr:rowOff>
    </xdr:to>
    <xdr:sp macro="" textlink="">
      <xdr:nvSpPr>
        <xdr:cNvPr id="48" name="TextBox 47"/>
        <xdr:cNvSpPr txBox="1"/>
      </xdr:nvSpPr>
      <xdr:spPr>
        <a:xfrm>
          <a:off x="8362950" y="29470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2</xdr:col>
      <xdr:colOff>323850</xdr:colOff>
      <xdr:row>135</xdr:row>
      <xdr:rowOff>28575</xdr:rowOff>
    </xdr:from>
    <xdr:to>
      <xdr:col>4</xdr:col>
      <xdr:colOff>19050</xdr:colOff>
      <xdr:row>137</xdr:row>
      <xdr:rowOff>47625</xdr:rowOff>
    </xdr:to>
    <xdr:sp macro="" textlink="">
      <xdr:nvSpPr>
        <xdr:cNvPr id="57" name="Oval 56"/>
        <xdr:cNvSpPr/>
      </xdr:nvSpPr>
      <xdr:spPr>
        <a:xfrm>
          <a:off x="1181100" y="26974800"/>
          <a:ext cx="13906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266700</xdr:colOff>
      <xdr:row>134</xdr:row>
      <xdr:rowOff>76200</xdr:rowOff>
    </xdr:from>
    <xdr:to>
      <xdr:col>2</xdr:col>
      <xdr:colOff>523875</xdr:colOff>
      <xdr:row>135</xdr:row>
      <xdr:rowOff>161925</xdr:rowOff>
    </xdr:to>
    <xdr:sp macro="" textlink="">
      <xdr:nvSpPr>
        <xdr:cNvPr id="68" name="TextBox 67"/>
        <xdr:cNvSpPr txBox="1"/>
      </xdr:nvSpPr>
      <xdr:spPr>
        <a:xfrm>
          <a:off x="1123950" y="26641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0</xdr:col>
      <xdr:colOff>361950</xdr:colOff>
      <xdr:row>195</xdr:row>
      <xdr:rowOff>133350</xdr:rowOff>
    </xdr:from>
    <xdr:to>
      <xdr:col>3</xdr:col>
      <xdr:colOff>457200</xdr:colOff>
      <xdr:row>197</xdr:row>
      <xdr:rowOff>142875</xdr:rowOff>
    </xdr:to>
    <xdr:sp macro="" textlink="">
      <xdr:nvSpPr>
        <xdr:cNvPr id="80" name="Oval 79"/>
        <xdr:cNvSpPr/>
      </xdr:nvSpPr>
      <xdr:spPr>
        <a:xfrm>
          <a:off x="361950" y="38319075"/>
          <a:ext cx="156210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200</xdr:row>
      <xdr:rowOff>180975</xdr:rowOff>
    </xdr:from>
    <xdr:to>
      <xdr:col>2</xdr:col>
      <xdr:colOff>504825</xdr:colOff>
      <xdr:row>203</xdr:row>
      <xdr:rowOff>0</xdr:rowOff>
    </xdr:to>
    <xdr:sp macro="" textlink="">
      <xdr:nvSpPr>
        <xdr:cNvPr id="82" name="Oval 81"/>
        <xdr:cNvSpPr/>
      </xdr:nvSpPr>
      <xdr:spPr>
        <a:xfrm>
          <a:off x="381000" y="39319200"/>
          <a:ext cx="981075"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76200</xdr:colOff>
      <xdr:row>14</xdr:row>
      <xdr:rowOff>133350</xdr:rowOff>
    </xdr:from>
    <xdr:to>
      <xdr:col>4</xdr:col>
      <xdr:colOff>219075</xdr:colOff>
      <xdr:row>17</xdr:row>
      <xdr:rowOff>171450</xdr:rowOff>
    </xdr:to>
    <xdr:sp macro="" textlink="">
      <xdr:nvSpPr>
        <xdr:cNvPr id="69" name="TextBox 68"/>
        <xdr:cNvSpPr txBox="1"/>
      </xdr:nvSpPr>
      <xdr:spPr>
        <a:xfrm>
          <a:off x="457200" y="33051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36</xdr:row>
      <xdr:rowOff>38099</xdr:rowOff>
    </xdr:from>
    <xdr:to>
      <xdr:col>5</xdr:col>
      <xdr:colOff>47625</xdr:colOff>
      <xdr:row>37</xdr:row>
      <xdr:rowOff>28575</xdr:rowOff>
    </xdr:to>
    <xdr:sp macro="" textlink="">
      <xdr:nvSpPr>
        <xdr:cNvPr id="103" name="TextBox 102"/>
        <xdr:cNvSpPr txBox="1"/>
      </xdr:nvSpPr>
      <xdr:spPr>
        <a:xfrm>
          <a:off x="1905000" y="74009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37</xdr:row>
      <xdr:rowOff>114299</xdr:rowOff>
    </xdr:from>
    <xdr:to>
      <xdr:col>5</xdr:col>
      <xdr:colOff>47625</xdr:colOff>
      <xdr:row>38</xdr:row>
      <xdr:rowOff>104775</xdr:rowOff>
    </xdr:to>
    <xdr:sp macro="" textlink="">
      <xdr:nvSpPr>
        <xdr:cNvPr id="105" name="TextBox 104"/>
        <xdr:cNvSpPr txBox="1"/>
      </xdr:nvSpPr>
      <xdr:spPr>
        <a:xfrm>
          <a:off x="1905000" y="76676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466725</xdr:colOff>
      <xdr:row>40</xdr:row>
      <xdr:rowOff>66674</xdr:rowOff>
    </xdr:from>
    <xdr:to>
      <xdr:col>5</xdr:col>
      <xdr:colOff>76200</xdr:colOff>
      <xdr:row>41</xdr:row>
      <xdr:rowOff>57150</xdr:rowOff>
    </xdr:to>
    <xdr:sp macro="" textlink="">
      <xdr:nvSpPr>
        <xdr:cNvPr id="106" name="TextBox 105"/>
        <xdr:cNvSpPr txBox="1"/>
      </xdr:nvSpPr>
      <xdr:spPr>
        <a:xfrm>
          <a:off x="1933575" y="8191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457201</xdr:colOff>
      <xdr:row>41</xdr:row>
      <xdr:rowOff>133349</xdr:rowOff>
    </xdr:from>
    <xdr:to>
      <xdr:col>4</xdr:col>
      <xdr:colOff>381001</xdr:colOff>
      <xdr:row>42</xdr:row>
      <xdr:rowOff>123825</xdr:rowOff>
    </xdr:to>
    <xdr:sp macro="" textlink="">
      <xdr:nvSpPr>
        <xdr:cNvPr id="107" name="TextBox 106"/>
        <xdr:cNvSpPr txBox="1"/>
      </xdr:nvSpPr>
      <xdr:spPr>
        <a:xfrm>
          <a:off x="1924051" y="8448674"/>
          <a:ext cx="1009650"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38100</xdr:colOff>
      <xdr:row>31</xdr:row>
      <xdr:rowOff>38100</xdr:rowOff>
    </xdr:from>
    <xdr:to>
      <xdr:col>5</xdr:col>
      <xdr:colOff>571500</xdr:colOff>
      <xdr:row>40</xdr:row>
      <xdr:rowOff>85725</xdr:rowOff>
    </xdr:to>
    <xdr:sp macro="" textlink="">
      <xdr:nvSpPr>
        <xdr:cNvPr id="5" name="Oval 4"/>
        <xdr:cNvSpPr/>
      </xdr:nvSpPr>
      <xdr:spPr>
        <a:xfrm>
          <a:off x="419100"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66675</xdr:colOff>
      <xdr:row>97</xdr:row>
      <xdr:rowOff>142874</xdr:rowOff>
    </xdr:from>
    <xdr:to>
      <xdr:col>4</xdr:col>
      <xdr:colOff>209550</xdr:colOff>
      <xdr:row>100</xdr:row>
      <xdr:rowOff>95249</xdr:rowOff>
    </xdr:to>
    <xdr:sp macro="" textlink="">
      <xdr:nvSpPr>
        <xdr:cNvPr id="108" name="TextBox 107"/>
        <xdr:cNvSpPr txBox="1"/>
      </xdr:nvSpPr>
      <xdr:spPr>
        <a:xfrm>
          <a:off x="447675" y="19659599"/>
          <a:ext cx="2314575"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171450</xdr:colOff>
      <xdr:row>36</xdr:row>
      <xdr:rowOff>57149</xdr:rowOff>
    </xdr:from>
    <xdr:to>
      <xdr:col>3</xdr:col>
      <xdr:colOff>285750</xdr:colOff>
      <xdr:row>37</xdr:row>
      <xdr:rowOff>9524</xdr:rowOff>
    </xdr:to>
    <xdr:sp macro="" textlink="">
      <xdr:nvSpPr>
        <xdr:cNvPr id="109" name="TextBox 108"/>
        <xdr:cNvSpPr txBox="1"/>
      </xdr:nvSpPr>
      <xdr:spPr>
        <a:xfrm>
          <a:off x="1028700" y="7419974"/>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180975</xdr:colOff>
      <xdr:row>40</xdr:row>
      <xdr:rowOff>66676</xdr:rowOff>
    </xdr:from>
    <xdr:to>
      <xdr:col>3</xdr:col>
      <xdr:colOff>257175</xdr:colOff>
      <xdr:row>41</xdr:row>
      <xdr:rowOff>19050</xdr:rowOff>
    </xdr:to>
    <xdr:sp macro="" textlink="">
      <xdr:nvSpPr>
        <xdr:cNvPr id="110" name="TextBox 109"/>
        <xdr:cNvSpPr txBox="1"/>
      </xdr:nvSpPr>
      <xdr:spPr>
        <a:xfrm>
          <a:off x="1038225" y="8191501"/>
          <a:ext cx="685800" cy="142874"/>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190500</xdr:colOff>
      <xdr:row>41</xdr:row>
      <xdr:rowOff>133349</xdr:rowOff>
    </xdr:from>
    <xdr:to>
      <xdr:col>3</xdr:col>
      <xdr:colOff>276225</xdr:colOff>
      <xdr:row>42</xdr:row>
      <xdr:rowOff>114300</xdr:rowOff>
    </xdr:to>
    <xdr:sp macro="" textlink="">
      <xdr:nvSpPr>
        <xdr:cNvPr id="111" name="TextBox 110"/>
        <xdr:cNvSpPr txBox="1"/>
      </xdr:nvSpPr>
      <xdr:spPr>
        <a:xfrm>
          <a:off x="1047750" y="8448674"/>
          <a:ext cx="69532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37</xdr:row>
      <xdr:rowOff>114300</xdr:rowOff>
    </xdr:from>
    <xdr:to>
      <xdr:col>3</xdr:col>
      <xdr:colOff>9524</xdr:colOff>
      <xdr:row>38</xdr:row>
      <xdr:rowOff>85726</xdr:rowOff>
    </xdr:to>
    <xdr:sp macro="" textlink="">
      <xdr:nvSpPr>
        <xdr:cNvPr id="112" name="TextBox 111"/>
        <xdr:cNvSpPr txBox="1"/>
      </xdr:nvSpPr>
      <xdr:spPr>
        <a:xfrm>
          <a:off x="809625"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314325</xdr:colOff>
      <xdr:row>37</xdr:row>
      <xdr:rowOff>47625</xdr:rowOff>
    </xdr:from>
    <xdr:to>
      <xdr:col>3</xdr:col>
      <xdr:colOff>95250</xdr:colOff>
      <xdr:row>38</xdr:row>
      <xdr:rowOff>161924</xdr:rowOff>
    </xdr:to>
    <xdr:sp macro="" textlink="">
      <xdr:nvSpPr>
        <xdr:cNvPr id="23" name="Oval 22"/>
        <xdr:cNvSpPr/>
      </xdr:nvSpPr>
      <xdr:spPr>
        <a:xfrm>
          <a:off x="69532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123825</xdr:colOff>
      <xdr:row>108</xdr:row>
      <xdr:rowOff>66675</xdr:rowOff>
    </xdr:from>
    <xdr:to>
      <xdr:col>2</xdr:col>
      <xdr:colOff>314324</xdr:colOff>
      <xdr:row>109</xdr:row>
      <xdr:rowOff>38101</xdr:rowOff>
    </xdr:to>
    <xdr:sp macro="" textlink="">
      <xdr:nvSpPr>
        <xdr:cNvPr id="113" name="TextBox 112"/>
        <xdr:cNvSpPr txBox="1"/>
      </xdr:nvSpPr>
      <xdr:spPr>
        <a:xfrm>
          <a:off x="504825" y="2167890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171450</xdr:colOff>
      <xdr:row>106</xdr:row>
      <xdr:rowOff>161925</xdr:rowOff>
    </xdr:from>
    <xdr:to>
      <xdr:col>2</xdr:col>
      <xdr:colOff>361949</xdr:colOff>
      <xdr:row>107</xdr:row>
      <xdr:rowOff>133351</xdr:rowOff>
    </xdr:to>
    <xdr:sp macro="" textlink="">
      <xdr:nvSpPr>
        <xdr:cNvPr id="114" name="TextBox 113"/>
        <xdr:cNvSpPr txBox="1"/>
      </xdr:nvSpPr>
      <xdr:spPr>
        <a:xfrm>
          <a:off x="552450" y="2139315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495301</xdr:colOff>
      <xdr:row>106</xdr:row>
      <xdr:rowOff>161925</xdr:rowOff>
    </xdr:from>
    <xdr:to>
      <xdr:col>4</xdr:col>
      <xdr:colOff>676275</xdr:colOff>
      <xdr:row>107</xdr:row>
      <xdr:rowOff>180975</xdr:rowOff>
    </xdr:to>
    <xdr:sp macro="" textlink="">
      <xdr:nvSpPr>
        <xdr:cNvPr id="117" name="TextBox 116"/>
        <xdr:cNvSpPr txBox="1"/>
      </xdr:nvSpPr>
      <xdr:spPr>
        <a:xfrm>
          <a:off x="1962151" y="21393150"/>
          <a:ext cx="1266824"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485775</xdr:colOff>
      <xdr:row>108</xdr:row>
      <xdr:rowOff>85725</xdr:rowOff>
    </xdr:from>
    <xdr:to>
      <xdr:col>4</xdr:col>
      <xdr:colOff>923925</xdr:colOff>
      <xdr:row>109</xdr:row>
      <xdr:rowOff>19050</xdr:rowOff>
    </xdr:to>
    <xdr:sp macro="" textlink="">
      <xdr:nvSpPr>
        <xdr:cNvPr id="118" name="TextBox 117"/>
        <xdr:cNvSpPr txBox="1"/>
      </xdr:nvSpPr>
      <xdr:spPr>
        <a:xfrm>
          <a:off x="1952625" y="21697950"/>
          <a:ext cx="1524000" cy="123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457200</xdr:colOff>
      <xdr:row>149</xdr:row>
      <xdr:rowOff>38099</xdr:rowOff>
    </xdr:from>
    <xdr:to>
      <xdr:col>5</xdr:col>
      <xdr:colOff>66675</xdr:colOff>
      <xdr:row>150</xdr:row>
      <xdr:rowOff>28575</xdr:rowOff>
    </xdr:to>
    <xdr:sp macro="" textlink="">
      <xdr:nvSpPr>
        <xdr:cNvPr id="119" name="TextBox 118"/>
        <xdr:cNvSpPr txBox="1"/>
      </xdr:nvSpPr>
      <xdr:spPr>
        <a:xfrm>
          <a:off x="1924050" y="296513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150</xdr:row>
      <xdr:rowOff>104774</xdr:rowOff>
    </xdr:from>
    <xdr:to>
      <xdr:col>5</xdr:col>
      <xdr:colOff>85725</xdr:colOff>
      <xdr:row>151</xdr:row>
      <xdr:rowOff>95250</xdr:rowOff>
    </xdr:to>
    <xdr:sp macro="" textlink="">
      <xdr:nvSpPr>
        <xdr:cNvPr id="120" name="TextBox 119"/>
        <xdr:cNvSpPr txBox="1"/>
      </xdr:nvSpPr>
      <xdr:spPr>
        <a:xfrm>
          <a:off x="1943100" y="29908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153</xdr:row>
      <xdr:rowOff>47624</xdr:rowOff>
    </xdr:from>
    <xdr:to>
      <xdr:col>5</xdr:col>
      <xdr:colOff>85725</xdr:colOff>
      <xdr:row>154</xdr:row>
      <xdr:rowOff>38100</xdr:rowOff>
    </xdr:to>
    <xdr:sp macro="" textlink="">
      <xdr:nvSpPr>
        <xdr:cNvPr id="121" name="TextBox 120"/>
        <xdr:cNvSpPr txBox="1"/>
      </xdr:nvSpPr>
      <xdr:spPr>
        <a:xfrm>
          <a:off x="1943100" y="3042284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154</xdr:row>
      <xdr:rowOff>104774</xdr:rowOff>
    </xdr:from>
    <xdr:to>
      <xdr:col>5</xdr:col>
      <xdr:colOff>85725</xdr:colOff>
      <xdr:row>155</xdr:row>
      <xdr:rowOff>95250</xdr:rowOff>
    </xdr:to>
    <xdr:sp macro="" textlink="">
      <xdr:nvSpPr>
        <xdr:cNvPr id="123" name="TextBox 122"/>
        <xdr:cNvSpPr txBox="1"/>
      </xdr:nvSpPr>
      <xdr:spPr>
        <a:xfrm>
          <a:off x="1943100" y="30670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149</xdr:row>
      <xdr:rowOff>38099</xdr:rowOff>
    </xdr:from>
    <xdr:to>
      <xdr:col>3</xdr:col>
      <xdr:colOff>276225</xdr:colOff>
      <xdr:row>150</xdr:row>
      <xdr:rowOff>19050</xdr:rowOff>
    </xdr:to>
    <xdr:sp macro="" textlink="">
      <xdr:nvSpPr>
        <xdr:cNvPr id="124" name="TextBox 123"/>
        <xdr:cNvSpPr txBox="1"/>
      </xdr:nvSpPr>
      <xdr:spPr>
        <a:xfrm>
          <a:off x="1066800" y="2965132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419100</xdr:colOff>
      <xdr:row>150</xdr:row>
      <xdr:rowOff>114299</xdr:rowOff>
    </xdr:from>
    <xdr:to>
      <xdr:col>2</xdr:col>
      <xdr:colOff>609599</xdr:colOff>
      <xdr:row>151</xdr:row>
      <xdr:rowOff>85725</xdr:rowOff>
    </xdr:to>
    <xdr:sp macro="" textlink="">
      <xdr:nvSpPr>
        <xdr:cNvPr id="125" name="TextBox 124"/>
        <xdr:cNvSpPr txBox="1"/>
      </xdr:nvSpPr>
      <xdr:spPr>
        <a:xfrm>
          <a:off x="800100" y="29918024"/>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153</xdr:row>
      <xdr:rowOff>57149</xdr:rowOff>
    </xdr:from>
    <xdr:to>
      <xdr:col>3</xdr:col>
      <xdr:colOff>266700</xdr:colOff>
      <xdr:row>154</xdr:row>
      <xdr:rowOff>38100</xdr:rowOff>
    </xdr:to>
    <xdr:sp macro="" textlink="">
      <xdr:nvSpPr>
        <xdr:cNvPr id="126" name="TextBox 125"/>
        <xdr:cNvSpPr txBox="1"/>
      </xdr:nvSpPr>
      <xdr:spPr>
        <a:xfrm>
          <a:off x="1057275" y="3043237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154</xdr:row>
      <xdr:rowOff>104774</xdr:rowOff>
    </xdr:from>
    <xdr:to>
      <xdr:col>3</xdr:col>
      <xdr:colOff>276225</xdr:colOff>
      <xdr:row>155</xdr:row>
      <xdr:rowOff>85725</xdr:rowOff>
    </xdr:to>
    <xdr:sp macro="" textlink="">
      <xdr:nvSpPr>
        <xdr:cNvPr id="127" name="TextBox 126"/>
        <xdr:cNvSpPr txBox="1"/>
      </xdr:nvSpPr>
      <xdr:spPr>
        <a:xfrm>
          <a:off x="1066800" y="30670499"/>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38100</xdr:colOff>
      <xdr:row>127</xdr:row>
      <xdr:rowOff>123824</xdr:rowOff>
    </xdr:from>
    <xdr:to>
      <xdr:col>4</xdr:col>
      <xdr:colOff>180975</xdr:colOff>
      <xdr:row>130</xdr:row>
      <xdr:rowOff>161924</xdr:rowOff>
    </xdr:to>
    <xdr:sp macro="" textlink="">
      <xdr:nvSpPr>
        <xdr:cNvPr id="128" name="TextBox 127"/>
        <xdr:cNvSpPr txBox="1"/>
      </xdr:nvSpPr>
      <xdr:spPr>
        <a:xfrm>
          <a:off x="419100" y="255460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142875</xdr:colOff>
      <xdr:row>175</xdr:row>
      <xdr:rowOff>85725</xdr:rowOff>
    </xdr:from>
    <xdr:to>
      <xdr:col>4</xdr:col>
      <xdr:colOff>285750</xdr:colOff>
      <xdr:row>178</xdr:row>
      <xdr:rowOff>57150</xdr:rowOff>
    </xdr:to>
    <xdr:sp macro="" textlink="">
      <xdr:nvSpPr>
        <xdr:cNvPr id="129" name="TextBox 128"/>
        <xdr:cNvSpPr txBox="1"/>
      </xdr:nvSpPr>
      <xdr:spPr>
        <a:xfrm>
          <a:off x="523875" y="34461450"/>
          <a:ext cx="231457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76200</xdr:colOff>
      <xdr:row>222</xdr:row>
      <xdr:rowOff>85725</xdr:rowOff>
    </xdr:from>
    <xdr:to>
      <xdr:col>4</xdr:col>
      <xdr:colOff>352425</xdr:colOff>
      <xdr:row>225</xdr:row>
      <xdr:rowOff>123825</xdr:rowOff>
    </xdr:to>
    <xdr:sp macro="" textlink="">
      <xdr:nvSpPr>
        <xdr:cNvPr id="130" name="TextBox 129"/>
        <xdr:cNvSpPr txBox="1"/>
      </xdr:nvSpPr>
      <xdr:spPr>
        <a:xfrm>
          <a:off x="457200" y="43414950"/>
          <a:ext cx="24479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56829</xdr:colOff>
      <xdr:row>250</xdr:row>
      <xdr:rowOff>35112</xdr:rowOff>
    </xdr:from>
    <xdr:to>
      <xdr:col>11</xdr:col>
      <xdr:colOff>56829</xdr:colOff>
      <xdr:row>251</xdr:row>
      <xdr:rowOff>60138</xdr:rowOff>
    </xdr:to>
    <xdr:cxnSp macro="">
      <xdr:nvCxnSpPr>
        <xdr:cNvPr id="8" name="Straight Connector 7"/>
        <xdr:cNvCxnSpPr/>
      </xdr:nvCxnSpPr>
      <xdr:spPr>
        <a:xfrm>
          <a:off x="9162729" y="48698337"/>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171129</xdr:colOff>
      <xdr:row>250</xdr:row>
      <xdr:rowOff>25587</xdr:rowOff>
    </xdr:from>
    <xdr:to>
      <xdr:col>16</xdr:col>
      <xdr:colOff>171129</xdr:colOff>
      <xdr:row>251</xdr:row>
      <xdr:rowOff>50613</xdr:rowOff>
    </xdr:to>
    <xdr:cxnSp macro="">
      <xdr:nvCxnSpPr>
        <xdr:cNvPr id="104" name="Straight Connector 103"/>
        <xdr:cNvCxnSpPr/>
      </xdr:nvCxnSpPr>
      <xdr:spPr>
        <a:xfrm>
          <a:off x="12325029" y="48688812"/>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30</xdr:row>
      <xdr:rowOff>152400</xdr:rowOff>
    </xdr:from>
    <xdr:to>
      <xdr:col>3</xdr:col>
      <xdr:colOff>219075</xdr:colOff>
      <xdr:row>32</xdr:row>
      <xdr:rowOff>76200</xdr:rowOff>
    </xdr:to>
    <xdr:sp macro="" textlink="">
      <xdr:nvSpPr>
        <xdr:cNvPr id="49" name="TextBox 48"/>
        <xdr:cNvSpPr txBox="1"/>
      </xdr:nvSpPr>
      <xdr:spPr>
        <a:xfrm>
          <a:off x="1428750" y="63722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5</xdr:col>
      <xdr:colOff>714375</xdr:colOff>
      <xdr:row>110</xdr:row>
      <xdr:rowOff>123825</xdr:rowOff>
    </xdr:from>
    <xdr:to>
      <xdr:col>6</xdr:col>
      <xdr:colOff>123825</xdr:colOff>
      <xdr:row>112</xdr:row>
      <xdr:rowOff>19050</xdr:rowOff>
    </xdr:to>
    <xdr:sp macro="" textlink="">
      <xdr:nvSpPr>
        <xdr:cNvPr id="140" name="TextBox 139"/>
        <xdr:cNvSpPr txBox="1"/>
      </xdr:nvSpPr>
      <xdr:spPr>
        <a:xfrm>
          <a:off x="4295775" y="221170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1</xdr:col>
      <xdr:colOff>0</xdr:colOff>
      <xdr:row>87</xdr:row>
      <xdr:rowOff>38100</xdr:rowOff>
    </xdr:from>
    <xdr:to>
      <xdr:col>1</xdr:col>
      <xdr:colOff>257175</xdr:colOff>
      <xdr:row>88</xdr:row>
      <xdr:rowOff>123825</xdr:rowOff>
    </xdr:to>
    <xdr:sp macro="" textlink="">
      <xdr:nvSpPr>
        <xdr:cNvPr id="141" name="TextBox 140"/>
        <xdr:cNvSpPr txBox="1"/>
      </xdr:nvSpPr>
      <xdr:spPr>
        <a:xfrm>
          <a:off x="381000" y="176498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219075</xdr:colOff>
      <xdr:row>200</xdr:row>
      <xdr:rowOff>0</xdr:rowOff>
    </xdr:from>
    <xdr:to>
      <xdr:col>1</xdr:col>
      <xdr:colOff>209550</xdr:colOff>
      <xdr:row>201</xdr:row>
      <xdr:rowOff>85725</xdr:rowOff>
    </xdr:to>
    <xdr:sp macro="" textlink="">
      <xdr:nvSpPr>
        <xdr:cNvPr id="142" name="TextBox 141"/>
        <xdr:cNvSpPr txBox="1"/>
      </xdr:nvSpPr>
      <xdr:spPr>
        <a:xfrm>
          <a:off x="219075" y="39138225"/>
          <a:ext cx="3714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editAs="oneCell">
    <xdr:from>
      <xdr:col>1</xdr:col>
      <xdr:colOff>9525</xdr:colOff>
      <xdr:row>209</xdr:row>
      <xdr:rowOff>0</xdr:rowOff>
    </xdr:from>
    <xdr:to>
      <xdr:col>16</xdr:col>
      <xdr:colOff>427102</xdr:colOff>
      <xdr:row>257</xdr:row>
      <xdr:rowOff>17832</xdr:rowOff>
    </xdr:to>
    <xdr:pic>
      <xdr:nvPicPr>
        <xdr:cNvPr id="15" name="Picture 14"/>
        <xdr:cNvPicPr>
          <a:picLocks noChangeAspect="1"/>
        </xdr:cNvPicPr>
      </xdr:nvPicPr>
      <xdr:blipFill rotWithShape="1">
        <a:blip xmlns:r="http://schemas.openxmlformats.org/officeDocument/2006/relationships" r:embed="rId5"/>
        <a:srcRect t="6056"/>
        <a:stretch/>
      </xdr:blipFill>
      <xdr:spPr>
        <a:xfrm>
          <a:off x="390525" y="40852725"/>
          <a:ext cx="12190477" cy="9161832"/>
        </a:xfrm>
        <a:prstGeom prst="rect">
          <a:avLst/>
        </a:prstGeom>
        <a:ln>
          <a:solidFill>
            <a:schemeClr val="tx1"/>
          </a:solidFill>
        </a:ln>
      </xdr:spPr>
    </xdr:pic>
    <xdr:clientData/>
  </xdr:twoCellAnchor>
  <xdr:twoCellAnchor>
    <xdr:from>
      <xdr:col>15</xdr:col>
      <xdr:colOff>76200</xdr:colOff>
      <xdr:row>246</xdr:row>
      <xdr:rowOff>161925</xdr:rowOff>
    </xdr:from>
    <xdr:to>
      <xdr:col>16</xdr:col>
      <xdr:colOff>314326</xdr:colOff>
      <xdr:row>248</xdr:row>
      <xdr:rowOff>85725</xdr:rowOff>
    </xdr:to>
    <xdr:sp macro="" textlink="">
      <xdr:nvSpPr>
        <xdr:cNvPr id="143" name="Oval 142"/>
        <xdr:cNvSpPr/>
      </xdr:nvSpPr>
      <xdr:spPr>
        <a:xfrm>
          <a:off x="11620500"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942975</xdr:colOff>
      <xdr:row>246</xdr:row>
      <xdr:rowOff>161925</xdr:rowOff>
    </xdr:from>
    <xdr:to>
      <xdr:col>11</xdr:col>
      <xdr:colOff>152401</xdr:colOff>
      <xdr:row>248</xdr:row>
      <xdr:rowOff>85725</xdr:rowOff>
    </xdr:to>
    <xdr:sp macro="" textlink="">
      <xdr:nvSpPr>
        <xdr:cNvPr id="149" name="Oval 148"/>
        <xdr:cNvSpPr/>
      </xdr:nvSpPr>
      <xdr:spPr>
        <a:xfrm>
          <a:off x="8410575"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209550</xdr:colOff>
      <xdr:row>246</xdr:row>
      <xdr:rowOff>0</xdr:rowOff>
    </xdr:from>
    <xdr:to>
      <xdr:col>3</xdr:col>
      <xdr:colOff>276225</xdr:colOff>
      <xdr:row>246</xdr:row>
      <xdr:rowOff>171451</xdr:rowOff>
    </xdr:to>
    <xdr:sp macro="" textlink="">
      <xdr:nvSpPr>
        <xdr:cNvPr id="136" name="TextBox 135"/>
        <xdr:cNvSpPr txBox="1"/>
      </xdr:nvSpPr>
      <xdr:spPr>
        <a:xfrm>
          <a:off x="1066800" y="479012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247</xdr:row>
      <xdr:rowOff>57150</xdr:rowOff>
    </xdr:from>
    <xdr:to>
      <xdr:col>3</xdr:col>
      <xdr:colOff>9524</xdr:colOff>
      <xdr:row>248</xdr:row>
      <xdr:rowOff>28576</xdr:rowOff>
    </xdr:to>
    <xdr:sp macro="" textlink="">
      <xdr:nvSpPr>
        <xdr:cNvPr id="135" name="TextBox 134"/>
        <xdr:cNvSpPr txBox="1"/>
      </xdr:nvSpPr>
      <xdr:spPr>
        <a:xfrm>
          <a:off x="809625" y="4814887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249</xdr:row>
      <xdr:rowOff>142875</xdr:rowOff>
    </xdr:from>
    <xdr:to>
      <xdr:col>3</xdr:col>
      <xdr:colOff>266700</xdr:colOff>
      <xdr:row>250</xdr:row>
      <xdr:rowOff>123826</xdr:rowOff>
    </xdr:to>
    <xdr:sp macro="" textlink="">
      <xdr:nvSpPr>
        <xdr:cNvPr id="138" name="TextBox 137"/>
        <xdr:cNvSpPr txBox="1"/>
      </xdr:nvSpPr>
      <xdr:spPr>
        <a:xfrm>
          <a:off x="1057275" y="48615600"/>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251</xdr:row>
      <xdr:rowOff>0</xdr:rowOff>
    </xdr:from>
    <xdr:to>
      <xdr:col>3</xdr:col>
      <xdr:colOff>276225</xdr:colOff>
      <xdr:row>251</xdr:row>
      <xdr:rowOff>171451</xdr:rowOff>
    </xdr:to>
    <xdr:sp macro="" textlink="">
      <xdr:nvSpPr>
        <xdr:cNvPr id="137" name="TextBox 136"/>
        <xdr:cNvSpPr txBox="1"/>
      </xdr:nvSpPr>
      <xdr:spPr>
        <a:xfrm>
          <a:off x="1066800" y="488537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495300</xdr:colOff>
      <xdr:row>245</xdr:row>
      <xdr:rowOff>180975</xdr:rowOff>
    </xdr:from>
    <xdr:to>
      <xdr:col>5</xdr:col>
      <xdr:colOff>104775</xdr:colOff>
      <xdr:row>246</xdr:row>
      <xdr:rowOff>171451</xdr:rowOff>
    </xdr:to>
    <xdr:sp macro="" textlink="">
      <xdr:nvSpPr>
        <xdr:cNvPr id="132" name="TextBox 131"/>
        <xdr:cNvSpPr txBox="1"/>
      </xdr:nvSpPr>
      <xdr:spPr>
        <a:xfrm>
          <a:off x="1962150" y="478917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247</xdr:row>
      <xdr:rowOff>47625</xdr:rowOff>
    </xdr:from>
    <xdr:to>
      <xdr:col>5</xdr:col>
      <xdr:colOff>95250</xdr:colOff>
      <xdr:row>248</xdr:row>
      <xdr:rowOff>38101</xdr:rowOff>
    </xdr:to>
    <xdr:sp macro="" textlink="">
      <xdr:nvSpPr>
        <xdr:cNvPr id="144" name="TextBox 143"/>
        <xdr:cNvSpPr txBox="1"/>
      </xdr:nvSpPr>
      <xdr:spPr>
        <a:xfrm>
          <a:off x="1952625" y="481393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504825</xdr:colOff>
      <xdr:row>249</xdr:row>
      <xdr:rowOff>142875</xdr:rowOff>
    </xdr:from>
    <xdr:to>
      <xdr:col>5</xdr:col>
      <xdr:colOff>114300</xdr:colOff>
      <xdr:row>250</xdr:row>
      <xdr:rowOff>133351</xdr:rowOff>
    </xdr:to>
    <xdr:sp macro="" textlink="">
      <xdr:nvSpPr>
        <xdr:cNvPr id="146" name="TextBox 145"/>
        <xdr:cNvSpPr txBox="1"/>
      </xdr:nvSpPr>
      <xdr:spPr>
        <a:xfrm>
          <a:off x="1971675" y="486156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514350</xdr:colOff>
      <xdr:row>251</xdr:row>
      <xdr:rowOff>0</xdr:rowOff>
    </xdr:from>
    <xdr:to>
      <xdr:col>5</xdr:col>
      <xdr:colOff>123825</xdr:colOff>
      <xdr:row>251</xdr:row>
      <xdr:rowOff>180976</xdr:rowOff>
    </xdr:to>
    <xdr:sp macro="" textlink="">
      <xdr:nvSpPr>
        <xdr:cNvPr id="147" name="TextBox 146"/>
        <xdr:cNvSpPr txBox="1"/>
      </xdr:nvSpPr>
      <xdr:spPr>
        <a:xfrm>
          <a:off x="1981200" y="48853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438150</xdr:colOff>
      <xdr:row>247</xdr:row>
      <xdr:rowOff>57150</xdr:rowOff>
    </xdr:from>
    <xdr:to>
      <xdr:col>1</xdr:col>
      <xdr:colOff>438151</xdr:colOff>
      <xdr:row>247</xdr:row>
      <xdr:rowOff>171450</xdr:rowOff>
    </xdr:to>
    <xdr:cxnSp macro="">
      <xdr:nvCxnSpPr>
        <xdr:cNvPr id="17" name="Straight Connector 16"/>
        <xdr:cNvCxnSpPr/>
      </xdr:nvCxnSpPr>
      <xdr:spPr>
        <a:xfrm flipH="1">
          <a:off x="819150" y="4814887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232</xdr:row>
      <xdr:rowOff>171450</xdr:rowOff>
    </xdr:from>
    <xdr:to>
      <xdr:col>12</xdr:col>
      <xdr:colOff>523875</xdr:colOff>
      <xdr:row>236</xdr:row>
      <xdr:rowOff>57149</xdr:rowOff>
    </xdr:to>
    <xdr:sp macro="" textlink="">
      <xdr:nvSpPr>
        <xdr:cNvPr id="145" name="Oval 144"/>
        <xdr:cNvSpPr/>
      </xdr:nvSpPr>
      <xdr:spPr>
        <a:xfrm>
          <a:off x="85725" y="45405675"/>
          <a:ext cx="1015365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146</xdr:row>
      <xdr:rowOff>0</xdr:rowOff>
    </xdr:from>
    <xdr:to>
      <xdr:col>0</xdr:col>
      <xdr:colOff>1</xdr:colOff>
      <xdr:row>146</xdr:row>
      <xdr:rowOff>114300</xdr:rowOff>
    </xdr:to>
    <xdr:cxnSp macro="">
      <xdr:nvCxnSpPr>
        <xdr:cNvPr id="151" name="Straight Connector 150"/>
        <xdr:cNvCxnSpPr/>
      </xdr:nvCxnSpPr>
      <xdr:spPr>
        <a:xfrm flipH="1">
          <a:off x="0" y="2904172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150</xdr:row>
      <xdr:rowOff>123825</xdr:rowOff>
    </xdr:from>
    <xdr:to>
      <xdr:col>1</xdr:col>
      <xdr:colOff>438151</xdr:colOff>
      <xdr:row>151</xdr:row>
      <xdr:rowOff>47625</xdr:rowOff>
    </xdr:to>
    <xdr:cxnSp macro="">
      <xdr:nvCxnSpPr>
        <xdr:cNvPr id="152" name="Straight Connector 151"/>
        <xdr:cNvCxnSpPr/>
      </xdr:nvCxnSpPr>
      <xdr:spPr>
        <a:xfrm flipH="1">
          <a:off x="819150" y="29927550"/>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219</xdr:row>
      <xdr:rowOff>104775</xdr:rowOff>
    </xdr:from>
    <xdr:to>
      <xdr:col>4</xdr:col>
      <xdr:colOff>247650</xdr:colOff>
      <xdr:row>222</xdr:row>
      <xdr:rowOff>142875</xdr:rowOff>
    </xdr:to>
    <xdr:sp macro="" textlink="">
      <xdr:nvSpPr>
        <xdr:cNvPr id="153" name="TextBox 152"/>
        <xdr:cNvSpPr txBox="1"/>
      </xdr:nvSpPr>
      <xdr:spPr>
        <a:xfrm>
          <a:off x="485775" y="42862500"/>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552450</xdr:colOff>
      <xdr:row>36</xdr:row>
      <xdr:rowOff>66675</xdr:rowOff>
    </xdr:from>
    <xdr:to>
      <xdr:col>3</xdr:col>
      <xdr:colOff>200025</xdr:colOff>
      <xdr:row>37</xdr:row>
      <xdr:rowOff>152400</xdr:rowOff>
    </xdr:to>
    <xdr:sp macro="" textlink="">
      <xdr:nvSpPr>
        <xdr:cNvPr id="51" name="TextBox 50"/>
        <xdr:cNvSpPr txBox="1"/>
      </xdr:nvSpPr>
      <xdr:spPr>
        <a:xfrm>
          <a:off x="1409700" y="74295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6</xdr:col>
      <xdr:colOff>685800</xdr:colOff>
      <xdr:row>36</xdr:row>
      <xdr:rowOff>133350</xdr:rowOff>
    </xdr:from>
    <xdr:to>
      <xdr:col>7</xdr:col>
      <xdr:colOff>19050</xdr:colOff>
      <xdr:row>38</xdr:row>
      <xdr:rowOff>28575</xdr:rowOff>
    </xdr:to>
    <xdr:sp macro="" textlink="">
      <xdr:nvSpPr>
        <xdr:cNvPr id="131" name="TextBox 130"/>
        <xdr:cNvSpPr txBox="1"/>
      </xdr:nvSpPr>
      <xdr:spPr>
        <a:xfrm>
          <a:off x="5114925" y="74961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885825</xdr:colOff>
      <xdr:row>36</xdr:row>
      <xdr:rowOff>95250</xdr:rowOff>
    </xdr:from>
    <xdr:to>
      <xdr:col>8</xdr:col>
      <xdr:colOff>57150</xdr:colOff>
      <xdr:row>37</xdr:row>
      <xdr:rowOff>180975</xdr:rowOff>
    </xdr:to>
    <xdr:sp macro="" textlink="">
      <xdr:nvSpPr>
        <xdr:cNvPr id="133" name="TextBox 132"/>
        <xdr:cNvSpPr txBox="1"/>
      </xdr:nvSpPr>
      <xdr:spPr>
        <a:xfrm>
          <a:off x="6238875" y="74580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0</xdr:col>
      <xdr:colOff>190499</xdr:colOff>
      <xdr:row>70</xdr:row>
      <xdr:rowOff>600075</xdr:rowOff>
    </xdr:from>
    <xdr:to>
      <xdr:col>2</xdr:col>
      <xdr:colOff>266700</xdr:colOff>
      <xdr:row>72</xdr:row>
      <xdr:rowOff>76199</xdr:rowOff>
    </xdr:to>
    <xdr:sp macro="" textlink="">
      <xdr:nvSpPr>
        <xdr:cNvPr id="150" name="Oval 149"/>
        <xdr:cNvSpPr/>
      </xdr:nvSpPr>
      <xdr:spPr>
        <a:xfrm>
          <a:off x="190499" y="14268450"/>
          <a:ext cx="933451"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76200</xdr:colOff>
      <xdr:row>70</xdr:row>
      <xdr:rowOff>428625</xdr:rowOff>
    </xdr:from>
    <xdr:to>
      <xdr:col>2</xdr:col>
      <xdr:colOff>333375</xdr:colOff>
      <xdr:row>71</xdr:row>
      <xdr:rowOff>47625</xdr:rowOff>
    </xdr:to>
    <xdr:sp macro="" textlink="">
      <xdr:nvSpPr>
        <xdr:cNvPr id="134" name="TextBox 133"/>
        <xdr:cNvSpPr txBox="1"/>
      </xdr:nvSpPr>
      <xdr:spPr>
        <a:xfrm>
          <a:off x="933450" y="140970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390525</xdr:colOff>
      <xdr:row>70</xdr:row>
      <xdr:rowOff>628650</xdr:rowOff>
    </xdr:from>
    <xdr:to>
      <xdr:col>8</xdr:col>
      <xdr:colOff>180975</xdr:colOff>
      <xdr:row>72</xdr:row>
      <xdr:rowOff>66674</xdr:rowOff>
    </xdr:to>
    <xdr:sp macro="" textlink="">
      <xdr:nvSpPr>
        <xdr:cNvPr id="156" name="Oval 155"/>
        <xdr:cNvSpPr/>
      </xdr:nvSpPr>
      <xdr:spPr>
        <a:xfrm>
          <a:off x="5743575" y="14297025"/>
          <a:ext cx="87630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180974</xdr:colOff>
      <xdr:row>70</xdr:row>
      <xdr:rowOff>638175</xdr:rowOff>
    </xdr:from>
    <xdr:to>
      <xdr:col>5</xdr:col>
      <xdr:colOff>85725</xdr:colOff>
      <xdr:row>72</xdr:row>
      <xdr:rowOff>85724</xdr:rowOff>
    </xdr:to>
    <xdr:sp macro="" textlink="">
      <xdr:nvSpPr>
        <xdr:cNvPr id="157" name="Oval 156"/>
        <xdr:cNvSpPr/>
      </xdr:nvSpPr>
      <xdr:spPr>
        <a:xfrm>
          <a:off x="2733674" y="14306550"/>
          <a:ext cx="933451" cy="31432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247650</xdr:colOff>
      <xdr:row>71</xdr:row>
      <xdr:rowOff>95250</xdr:rowOff>
    </xdr:from>
    <xdr:to>
      <xdr:col>7</xdr:col>
      <xdr:colOff>504825</xdr:colOff>
      <xdr:row>72</xdr:row>
      <xdr:rowOff>161925</xdr:rowOff>
    </xdr:to>
    <xdr:sp macro="" textlink="">
      <xdr:nvSpPr>
        <xdr:cNvPr id="148" name="TextBox 147"/>
        <xdr:cNvSpPr txBox="1"/>
      </xdr:nvSpPr>
      <xdr:spPr>
        <a:xfrm>
          <a:off x="5600700" y="144208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4</xdr:col>
      <xdr:colOff>95250</xdr:colOff>
      <xdr:row>71</xdr:row>
      <xdr:rowOff>161925</xdr:rowOff>
    </xdr:from>
    <xdr:to>
      <xdr:col>4</xdr:col>
      <xdr:colOff>352425</xdr:colOff>
      <xdr:row>73</xdr:row>
      <xdr:rowOff>19050</xdr:rowOff>
    </xdr:to>
    <xdr:sp macro="" textlink="">
      <xdr:nvSpPr>
        <xdr:cNvPr id="139" name="TextBox 138"/>
        <xdr:cNvSpPr txBox="1"/>
      </xdr:nvSpPr>
      <xdr:spPr>
        <a:xfrm>
          <a:off x="2647950" y="144875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1019175</xdr:colOff>
      <xdr:row>107</xdr:row>
      <xdr:rowOff>47625</xdr:rowOff>
    </xdr:from>
    <xdr:to>
      <xdr:col>8</xdr:col>
      <xdr:colOff>190500</xdr:colOff>
      <xdr:row>108</xdr:row>
      <xdr:rowOff>133350</xdr:rowOff>
    </xdr:to>
    <xdr:sp macro="" textlink="">
      <xdr:nvSpPr>
        <xdr:cNvPr id="158" name="TextBox 157"/>
        <xdr:cNvSpPr txBox="1"/>
      </xdr:nvSpPr>
      <xdr:spPr>
        <a:xfrm>
          <a:off x="6372225" y="21469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238125</xdr:colOff>
      <xdr:row>194</xdr:row>
      <xdr:rowOff>161925</xdr:rowOff>
    </xdr:from>
    <xdr:to>
      <xdr:col>1</xdr:col>
      <xdr:colOff>276225</xdr:colOff>
      <xdr:row>196</xdr:row>
      <xdr:rowOff>57150</xdr:rowOff>
    </xdr:to>
    <xdr:sp macro="" textlink="">
      <xdr:nvSpPr>
        <xdr:cNvPr id="76" name="TextBox 75"/>
        <xdr:cNvSpPr txBox="1"/>
      </xdr:nvSpPr>
      <xdr:spPr>
        <a:xfrm>
          <a:off x="238125" y="38157150"/>
          <a:ext cx="419100"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3</xdr:col>
      <xdr:colOff>1057274</xdr:colOff>
      <xdr:row>57</xdr:row>
      <xdr:rowOff>19050</xdr:rowOff>
    </xdr:from>
    <xdr:to>
      <xdr:col>5</xdr:col>
      <xdr:colOff>47625</xdr:colOff>
      <xdr:row>58</xdr:row>
      <xdr:rowOff>190500</xdr:rowOff>
    </xdr:to>
    <xdr:sp macro="" textlink="">
      <xdr:nvSpPr>
        <xdr:cNvPr id="161" name="Oval 160"/>
        <xdr:cNvSpPr/>
      </xdr:nvSpPr>
      <xdr:spPr>
        <a:xfrm>
          <a:off x="2524124" y="11010900"/>
          <a:ext cx="1104901"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895350</xdr:colOff>
      <xdr:row>56</xdr:row>
      <xdr:rowOff>114300</xdr:rowOff>
    </xdr:from>
    <xdr:to>
      <xdr:col>4</xdr:col>
      <xdr:colOff>66675</xdr:colOff>
      <xdr:row>57</xdr:row>
      <xdr:rowOff>190500</xdr:rowOff>
    </xdr:to>
    <xdr:sp macro="" textlink="">
      <xdr:nvSpPr>
        <xdr:cNvPr id="160" name="TextBox 159"/>
        <xdr:cNvSpPr txBox="1"/>
      </xdr:nvSpPr>
      <xdr:spPr>
        <a:xfrm>
          <a:off x="2362200" y="109061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5</xdr:row>
      <xdr:rowOff>28575</xdr:rowOff>
    </xdr:from>
    <xdr:to>
      <xdr:col>16</xdr:col>
      <xdr:colOff>408052</xdr:colOff>
      <xdr:row>46</xdr:row>
      <xdr:rowOff>171450</xdr:rowOff>
    </xdr:to>
    <xdr:pic>
      <xdr:nvPicPr>
        <xdr:cNvPr id="2" name="Picture 1"/>
        <xdr:cNvPicPr>
          <a:picLocks noChangeAspect="1"/>
        </xdr:cNvPicPr>
      </xdr:nvPicPr>
      <xdr:blipFill rotWithShape="1">
        <a:blip xmlns:r="http://schemas.openxmlformats.org/officeDocument/2006/relationships" r:embed="rId1"/>
        <a:srcRect t="10157" b="7899"/>
        <a:stretch/>
      </xdr:blipFill>
      <xdr:spPr>
        <a:xfrm>
          <a:off x="371475" y="1676400"/>
          <a:ext cx="12190477" cy="7991475"/>
        </a:xfrm>
        <a:prstGeom prst="rect">
          <a:avLst/>
        </a:prstGeom>
        <a:ln>
          <a:solidFill>
            <a:schemeClr val="tx1"/>
          </a:solidFill>
        </a:ln>
      </xdr:spPr>
    </xdr:pic>
    <xdr:clientData/>
  </xdr:twoCellAnchor>
  <xdr:twoCellAnchor editAs="oneCell">
    <xdr:from>
      <xdr:col>1</xdr:col>
      <xdr:colOff>0</xdr:colOff>
      <xdr:row>102</xdr:row>
      <xdr:rowOff>0</xdr:rowOff>
    </xdr:from>
    <xdr:to>
      <xdr:col>16</xdr:col>
      <xdr:colOff>417577</xdr:colOff>
      <xdr:row>128</xdr:row>
      <xdr:rowOff>142875</xdr:rowOff>
    </xdr:to>
    <xdr:pic>
      <xdr:nvPicPr>
        <xdr:cNvPr id="7" name="Picture 6"/>
        <xdr:cNvPicPr>
          <a:picLocks noChangeAspect="1"/>
        </xdr:cNvPicPr>
      </xdr:nvPicPr>
      <xdr:blipFill rotWithShape="1">
        <a:blip xmlns:r="http://schemas.openxmlformats.org/officeDocument/2006/relationships" r:embed="rId2"/>
        <a:srcRect t="10353" b="37394"/>
        <a:stretch/>
      </xdr:blipFill>
      <xdr:spPr>
        <a:xfrm>
          <a:off x="381000" y="20802600"/>
          <a:ext cx="12190477" cy="5095875"/>
        </a:xfrm>
        <a:prstGeom prst="rect">
          <a:avLst/>
        </a:prstGeom>
        <a:ln>
          <a:solidFill>
            <a:schemeClr val="tx1"/>
          </a:solidFill>
        </a:ln>
      </xdr:spPr>
    </xdr:pic>
    <xdr:clientData/>
  </xdr:twoCellAnchor>
  <xdr:twoCellAnchor editAs="oneCell">
    <xdr:from>
      <xdr:col>1</xdr:col>
      <xdr:colOff>19050</xdr:colOff>
      <xdr:row>132</xdr:row>
      <xdr:rowOff>104775</xdr:rowOff>
    </xdr:from>
    <xdr:to>
      <xdr:col>16</xdr:col>
      <xdr:colOff>436627</xdr:colOff>
      <xdr:row>178</xdr:row>
      <xdr:rowOff>84507</xdr:rowOff>
    </xdr:to>
    <xdr:pic>
      <xdr:nvPicPr>
        <xdr:cNvPr id="11" name="Picture 10"/>
        <xdr:cNvPicPr>
          <a:picLocks noChangeAspect="1"/>
        </xdr:cNvPicPr>
      </xdr:nvPicPr>
      <xdr:blipFill rotWithShape="1">
        <a:blip xmlns:r="http://schemas.openxmlformats.org/officeDocument/2006/relationships" r:embed="rId3"/>
        <a:srcRect t="10352"/>
        <a:stretch/>
      </xdr:blipFill>
      <xdr:spPr>
        <a:xfrm>
          <a:off x="400050" y="27765375"/>
          <a:ext cx="12190477" cy="8742732"/>
        </a:xfrm>
        <a:prstGeom prst="rect">
          <a:avLst/>
        </a:prstGeom>
        <a:ln>
          <a:solidFill>
            <a:schemeClr val="tx1"/>
          </a:solidFill>
        </a:ln>
      </xdr:spPr>
    </xdr:pic>
    <xdr:clientData/>
  </xdr:twoCellAnchor>
  <xdr:twoCellAnchor>
    <xdr:from>
      <xdr:col>6</xdr:col>
      <xdr:colOff>838200</xdr:colOff>
      <xdr:row>37</xdr:row>
      <xdr:rowOff>47625</xdr:rowOff>
    </xdr:from>
    <xdr:to>
      <xdr:col>7</xdr:col>
      <xdr:colOff>647700</xdr:colOff>
      <xdr:row>38</xdr:row>
      <xdr:rowOff>161924</xdr:rowOff>
    </xdr:to>
    <xdr:sp macro="" textlink="">
      <xdr:nvSpPr>
        <xdr:cNvPr id="17" name="Oval 16"/>
        <xdr:cNvSpPr/>
      </xdr:nvSpPr>
      <xdr:spPr>
        <a:xfrm>
          <a:off x="5267325" y="76009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942975</xdr:colOff>
      <xdr:row>37</xdr:row>
      <xdr:rowOff>57150</xdr:rowOff>
    </xdr:from>
    <xdr:to>
      <xdr:col>8</xdr:col>
      <xdr:colOff>676275</xdr:colOff>
      <xdr:row>38</xdr:row>
      <xdr:rowOff>171449</xdr:rowOff>
    </xdr:to>
    <xdr:sp macro="" textlink="">
      <xdr:nvSpPr>
        <xdr:cNvPr id="18" name="Oval 17"/>
        <xdr:cNvSpPr/>
      </xdr:nvSpPr>
      <xdr:spPr>
        <a:xfrm>
          <a:off x="6296025" y="7610475"/>
          <a:ext cx="81915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381000</xdr:colOff>
      <xdr:row>29</xdr:row>
      <xdr:rowOff>152400</xdr:rowOff>
    </xdr:from>
    <xdr:to>
      <xdr:col>12</xdr:col>
      <xdr:colOff>371476</xdr:colOff>
      <xdr:row>32</xdr:row>
      <xdr:rowOff>19049</xdr:rowOff>
    </xdr:to>
    <xdr:sp macro="" textlink="">
      <xdr:nvSpPr>
        <xdr:cNvPr id="19" name="Oval 18"/>
        <xdr:cNvSpPr/>
      </xdr:nvSpPr>
      <xdr:spPr>
        <a:xfrm>
          <a:off x="7848600" y="618172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95250</xdr:colOff>
      <xdr:row>14</xdr:row>
      <xdr:rowOff>114300</xdr:rowOff>
    </xdr:from>
    <xdr:to>
      <xdr:col>4</xdr:col>
      <xdr:colOff>238125</xdr:colOff>
      <xdr:row>17</xdr:row>
      <xdr:rowOff>152400</xdr:rowOff>
    </xdr:to>
    <xdr:sp macro="" textlink="">
      <xdr:nvSpPr>
        <xdr:cNvPr id="26" name="TextBox 25"/>
        <xdr:cNvSpPr txBox="1"/>
      </xdr:nvSpPr>
      <xdr:spPr>
        <a:xfrm>
          <a:off x="476250" y="328612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200025</xdr:colOff>
      <xdr:row>36</xdr:row>
      <xdr:rowOff>57150</xdr:rowOff>
    </xdr:from>
    <xdr:to>
      <xdr:col>3</xdr:col>
      <xdr:colOff>314325</xdr:colOff>
      <xdr:row>37</xdr:row>
      <xdr:rowOff>9525</xdr:rowOff>
    </xdr:to>
    <xdr:sp macro="" textlink="">
      <xdr:nvSpPr>
        <xdr:cNvPr id="27" name="TextBox 26"/>
        <xdr:cNvSpPr txBox="1"/>
      </xdr:nvSpPr>
      <xdr:spPr>
        <a:xfrm>
          <a:off x="1057275" y="741997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419100</xdr:colOff>
      <xdr:row>37</xdr:row>
      <xdr:rowOff>114300</xdr:rowOff>
    </xdr:from>
    <xdr:to>
      <xdr:col>2</xdr:col>
      <xdr:colOff>609599</xdr:colOff>
      <xdr:row>38</xdr:row>
      <xdr:rowOff>85726</xdr:rowOff>
    </xdr:to>
    <xdr:sp macro="" textlink="">
      <xdr:nvSpPr>
        <xdr:cNvPr id="28" name="TextBox 27"/>
        <xdr:cNvSpPr txBox="1"/>
      </xdr:nvSpPr>
      <xdr:spPr>
        <a:xfrm>
          <a:off x="800100"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295275</xdr:colOff>
      <xdr:row>37</xdr:row>
      <xdr:rowOff>47625</xdr:rowOff>
    </xdr:from>
    <xdr:to>
      <xdr:col>3</xdr:col>
      <xdr:colOff>76200</xdr:colOff>
      <xdr:row>38</xdr:row>
      <xdr:rowOff>161924</xdr:rowOff>
    </xdr:to>
    <xdr:sp macro="" textlink="">
      <xdr:nvSpPr>
        <xdr:cNvPr id="14" name="Oval 13"/>
        <xdr:cNvSpPr/>
      </xdr:nvSpPr>
      <xdr:spPr>
        <a:xfrm>
          <a:off x="67627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179294</xdr:colOff>
      <xdr:row>41</xdr:row>
      <xdr:rowOff>109257</xdr:rowOff>
    </xdr:from>
    <xdr:to>
      <xdr:col>3</xdr:col>
      <xdr:colOff>293594</xdr:colOff>
      <xdr:row>42</xdr:row>
      <xdr:rowOff>61632</xdr:rowOff>
    </xdr:to>
    <xdr:sp macro="" textlink="">
      <xdr:nvSpPr>
        <xdr:cNvPr id="29" name="TextBox 28"/>
        <xdr:cNvSpPr txBox="1"/>
      </xdr:nvSpPr>
      <xdr:spPr>
        <a:xfrm>
          <a:off x="1042147" y="8648139"/>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190500</xdr:colOff>
      <xdr:row>40</xdr:row>
      <xdr:rowOff>40901</xdr:rowOff>
    </xdr:from>
    <xdr:to>
      <xdr:col>3</xdr:col>
      <xdr:colOff>304800</xdr:colOff>
      <xdr:row>40</xdr:row>
      <xdr:rowOff>183776</xdr:rowOff>
    </xdr:to>
    <xdr:sp macro="" textlink="">
      <xdr:nvSpPr>
        <xdr:cNvPr id="30" name="TextBox 29"/>
        <xdr:cNvSpPr txBox="1"/>
      </xdr:nvSpPr>
      <xdr:spPr>
        <a:xfrm>
          <a:off x="1053353" y="8389283"/>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371475</xdr:colOff>
      <xdr:row>5</xdr:row>
      <xdr:rowOff>28575</xdr:rowOff>
    </xdr:from>
    <xdr:to>
      <xdr:col>2</xdr:col>
      <xdr:colOff>238125</xdr:colOff>
      <xdr:row>5</xdr:row>
      <xdr:rowOff>171450</xdr:rowOff>
    </xdr:to>
    <xdr:sp macro="" textlink="">
      <xdr:nvSpPr>
        <xdr:cNvPr id="31" name="TextBox 30"/>
        <xdr:cNvSpPr txBox="1"/>
      </xdr:nvSpPr>
      <xdr:spPr>
        <a:xfrm>
          <a:off x="371475" y="14859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36</xdr:row>
      <xdr:rowOff>47625</xdr:rowOff>
    </xdr:from>
    <xdr:to>
      <xdr:col>5</xdr:col>
      <xdr:colOff>47625</xdr:colOff>
      <xdr:row>37</xdr:row>
      <xdr:rowOff>38101</xdr:rowOff>
    </xdr:to>
    <xdr:sp macro="" textlink="">
      <xdr:nvSpPr>
        <xdr:cNvPr id="33" name="TextBox 32"/>
        <xdr:cNvSpPr txBox="1"/>
      </xdr:nvSpPr>
      <xdr:spPr>
        <a:xfrm>
          <a:off x="1905000" y="74104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457200</xdr:colOff>
      <xdr:row>37</xdr:row>
      <xdr:rowOff>123825</xdr:rowOff>
    </xdr:from>
    <xdr:to>
      <xdr:col>5</xdr:col>
      <xdr:colOff>66675</xdr:colOff>
      <xdr:row>38</xdr:row>
      <xdr:rowOff>114301</xdr:rowOff>
    </xdr:to>
    <xdr:sp macro="" textlink="">
      <xdr:nvSpPr>
        <xdr:cNvPr id="34" name="TextBox 33"/>
        <xdr:cNvSpPr txBox="1"/>
      </xdr:nvSpPr>
      <xdr:spPr>
        <a:xfrm>
          <a:off x="1924050" y="76771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466725</xdr:colOff>
      <xdr:row>40</xdr:row>
      <xdr:rowOff>57150</xdr:rowOff>
    </xdr:from>
    <xdr:to>
      <xdr:col>5</xdr:col>
      <xdr:colOff>76200</xdr:colOff>
      <xdr:row>41</xdr:row>
      <xdr:rowOff>47626</xdr:rowOff>
    </xdr:to>
    <xdr:sp macro="" textlink="">
      <xdr:nvSpPr>
        <xdr:cNvPr id="35" name="TextBox 34"/>
        <xdr:cNvSpPr txBox="1"/>
      </xdr:nvSpPr>
      <xdr:spPr>
        <a:xfrm>
          <a:off x="1933575" y="81819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453838</xdr:colOff>
      <xdr:row>41</xdr:row>
      <xdr:rowOff>101413</xdr:rowOff>
    </xdr:from>
    <xdr:to>
      <xdr:col>5</xdr:col>
      <xdr:colOff>63313</xdr:colOff>
      <xdr:row>42</xdr:row>
      <xdr:rowOff>91889</xdr:rowOff>
    </xdr:to>
    <xdr:sp macro="" textlink="">
      <xdr:nvSpPr>
        <xdr:cNvPr id="36" name="TextBox 35"/>
        <xdr:cNvSpPr txBox="1"/>
      </xdr:nvSpPr>
      <xdr:spPr>
        <a:xfrm>
          <a:off x="1921809" y="8640295"/>
          <a:ext cx="1727386"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28575</xdr:colOff>
      <xdr:row>31</xdr:row>
      <xdr:rowOff>38100</xdr:rowOff>
    </xdr:from>
    <xdr:to>
      <xdr:col>5</xdr:col>
      <xdr:colOff>561975</xdr:colOff>
      <xdr:row>40</xdr:row>
      <xdr:rowOff>85725</xdr:rowOff>
    </xdr:to>
    <xdr:sp macro="" textlink="">
      <xdr:nvSpPr>
        <xdr:cNvPr id="13" name="Oval 12"/>
        <xdr:cNvSpPr/>
      </xdr:nvSpPr>
      <xdr:spPr>
        <a:xfrm>
          <a:off x="409575"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590550</xdr:colOff>
      <xdr:row>30</xdr:row>
      <xdr:rowOff>123825</xdr:rowOff>
    </xdr:from>
    <xdr:to>
      <xdr:col>3</xdr:col>
      <xdr:colOff>238125</xdr:colOff>
      <xdr:row>32</xdr:row>
      <xdr:rowOff>47625</xdr:rowOff>
    </xdr:to>
    <xdr:sp macro="" textlink="">
      <xdr:nvSpPr>
        <xdr:cNvPr id="15" name="TextBox 14"/>
        <xdr:cNvSpPr txBox="1"/>
      </xdr:nvSpPr>
      <xdr:spPr>
        <a:xfrm>
          <a:off x="1447800" y="6534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2</xdr:col>
      <xdr:colOff>504825</xdr:colOff>
      <xdr:row>89</xdr:row>
      <xdr:rowOff>400050</xdr:rowOff>
    </xdr:from>
    <xdr:to>
      <xdr:col>3</xdr:col>
      <xdr:colOff>1066800</xdr:colOff>
      <xdr:row>92</xdr:row>
      <xdr:rowOff>104775</xdr:rowOff>
    </xdr:to>
    <xdr:sp macro="" textlink="">
      <xdr:nvSpPr>
        <xdr:cNvPr id="54" name="Oval 53"/>
        <xdr:cNvSpPr/>
      </xdr:nvSpPr>
      <xdr:spPr>
        <a:xfrm>
          <a:off x="1362075" y="18421350"/>
          <a:ext cx="1171575" cy="581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352425</xdr:colOff>
      <xdr:row>72</xdr:row>
      <xdr:rowOff>619125</xdr:rowOff>
    </xdr:from>
    <xdr:to>
      <xdr:col>9</xdr:col>
      <xdr:colOff>295274</xdr:colOff>
      <xdr:row>75</xdr:row>
      <xdr:rowOff>9526</xdr:rowOff>
    </xdr:to>
    <xdr:sp macro="" textlink="">
      <xdr:nvSpPr>
        <xdr:cNvPr id="57" name="Oval 56"/>
        <xdr:cNvSpPr/>
      </xdr:nvSpPr>
      <xdr:spPr>
        <a:xfrm>
          <a:off x="6791325" y="15220950"/>
          <a:ext cx="971549" cy="46672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609600</xdr:colOff>
      <xdr:row>93</xdr:row>
      <xdr:rowOff>9525</xdr:rowOff>
    </xdr:from>
    <xdr:to>
      <xdr:col>5</xdr:col>
      <xdr:colOff>809625</xdr:colOff>
      <xdr:row>94</xdr:row>
      <xdr:rowOff>123825</xdr:rowOff>
    </xdr:to>
    <xdr:cxnSp macro="">
      <xdr:nvCxnSpPr>
        <xdr:cNvPr id="67" name="Straight Arrow Connector 66"/>
        <xdr:cNvCxnSpPr>
          <a:stCxn id="25" idx="1"/>
        </xdr:cNvCxnSpPr>
      </xdr:nvCxnSpPr>
      <xdr:spPr>
        <a:xfrm flipH="1" flipV="1">
          <a:off x="4191000" y="19097625"/>
          <a:ext cx="200025" cy="3048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860791</xdr:colOff>
      <xdr:row>75</xdr:row>
      <xdr:rowOff>85725</xdr:rowOff>
    </xdr:from>
    <xdr:to>
      <xdr:col>7</xdr:col>
      <xdr:colOff>885825</xdr:colOff>
      <xdr:row>90</xdr:row>
      <xdr:rowOff>12595</xdr:rowOff>
    </xdr:to>
    <xdr:cxnSp macro="">
      <xdr:nvCxnSpPr>
        <xdr:cNvPr id="89" name="Straight Arrow Connector 88"/>
        <xdr:cNvCxnSpPr>
          <a:stCxn id="100" idx="7"/>
        </xdr:cNvCxnSpPr>
      </xdr:nvCxnSpPr>
      <xdr:spPr>
        <a:xfrm flipV="1">
          <a:off x="5289916" y="15192375"/>
          <a:ext cx="948959" cy="333682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952501</xdr:colOff>
      <xdr:row>75</xdr:row>
      <xdr:rowOff>66675</xdr:rowOff>
    </xdr:from>
    <xdr:to>
      <xdr:col>7</xdr:col>
      <xdr:colOff>266700</xdr:colOff>
      <xdr:row>85</xdr:row>
      <xdr:rowOff>180975</xdr:rowOff>
    </xdr:to>
    <xdr:cxnSp macro="">
      <xdr:nvCxnSpPr>
        <xdr:cNvPr id="91" name="Straight Arrow Connector 90"/>
        <xdr:cNvCxnSpPr/>
      </xdr:nvCxnSpPr>
      <xdr:spPr>
        <a:xfrm flipH="1" flipV="1">
          <a:off x="3505201" y="15173325"/>
          <a:ext cx="2114549" cy="22193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285749</xdr:colOff>
      <xdr:row>89</xdr:row>
      <xdr:rowOff>438150</xdr:rowOff>
    </xdr:from>
    <xdr:to>
      <xdr:col>7</xdr:col>
      <xdr:colOff>180974</xdr:colOff>
      <xdr:row>92</xdr:row>
      <xdr:rowOff>38100</xdr:rowOff>
    </xdr:to>
    <xdr:sp macro="" textlink="">
      <xdr:nvSpPr>
        <xdr:cNvPr id="100" name="Oval 99"/>
        <xdr:cNvSpPr/>
      </xdr:nvSpPr>
      <xdr:spPr>
        <a:xfrm>
          <a:off x="3867149" y="18459450"/>
          <a:ext cx="1666875"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142875</xdr:colOff>
      <xdr:row>122</xdr:row>
      <xdr:rowOff>114300</xdr:rowOff>
    </xdr:from>
    <xdr:to>
      <xdr:col>8</xdr:col>
      <xdr:colOff>876300</xdr:colOff>
      <xdr:row>124</xdr:row>
      <xdr:rowOff>66675</xdr:rowOff>
    </xdr:to>
    <xdr:sp macro="" textlink="">
      <xdr:nvSpPr>
        <xdr:cNvPr id="114" name="Oval 113"/>
        <xdr:cNvSpPr/>
      </xdr:nvSpPr>
      <xdr:spPr>
        <a:xfrm>
          <a:off x="6581775" y="24536400"/>
          <a:ext cx="7334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19050</xdr:colOff>
      <xdr:row>125</xdr:row>
      <xdr:rowOff>104775</xdr:rowOff>
    </xdr:from>
    <xdr:to>
      <xdr:col>7</xdr:col>
      <xdr:colOff>133350</xdr:colOff>
      <xdr:row>127</xdr:row>
      <xdr:rowOff>180975</xdr:rowOff>
    </xdr:to>
    <xdr:sp macro="" textlink="">
      <xdr:nvSpPr>
        <xdr:cNvPr id="115" name="Oval 114"/>
        <xdr:cNvSpPr/>
      </xdr:nvSpPr>
      <xdr:spPr>
        <a:xfrm>
          <a:off x="4448175" y="25098375"/>
          <a:ext cx="10382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95251</xdr:colOff>
      <xdr:row>166</xdr:row>
      <xdr:rowOff>171449</xdr:rowOff>
    </xdr:from>
    <xdr:to>
      <xdr:col>11</xdr:col>
      <xdr:colOff>152401</xdr:colOff>
      <xdr:row>168</xdr:row>
      <xdr:rowOff>104774</xdr:rowOff>
    </xdr:to>
    <xdr:sp macro="" textlink="">
      <xdr:nvSpPr>
        <xdr:cNvPr id="129" name="Oval 128"/>
        <xdr:cNvSpPr/>
      </xdr:nvSpPr>
      <xdr:spPr>
        <a:xfrm>
          <a:off x="8591551" y="33928049"/>
          <a:ext cx="666750"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184</xdr:row>
      <xdr:rowOff>9525</xdr:rowOff>
    </xdr:from>
    <xdr:to>
      <xdr:col>9</xdr:col>
      <xdr:colOff>875305</xdr:colOff>
      <xdr:row>223</xdr:row>
      <xdr:rowOff>113295</xdr:rowOff>
    </xdr:to>
    <xdr:pic>
      <xdr:nvPicPr>
        <xdr:cNvPr id="139" name="Picture 138"/>
        <xdr:cNvPicPr>
          <a:picLocks noChangeAspect="1"/>
        </xdr:cNvPicPr>
      </xdr:nvPicPr>
      <xdr:blipFill rotWithShape="1">
        <a:blip xmlns:r="http://schemas.openxmlformats.org/officeDocument/2006/relationships" r:embed="rId4"/>
        <a:srcRect t="6392"/>
        <a:stretch/>
      </xdr:blipFill>
      <xdr:spPr>
        <a:xfrm>
          <a:off x="381000" y="37195125"/>
          <a:ext cx="7961905" cy="7533270"/>
        </a:xfrm>
        <a:prstGeom prst="rect">
          <a:avLst/>
        </a:prstGeom>
      </xdr:spPr>
    </xdr:pic>
    <xdr:clientData/>
  </xdr:twoCellAnchor>
  <xdr:twoCellAnchor editAs="oneCell">
    <xdr:from>
      <xdr:col>1</xdr:col>
      <xdr:colOff>9525</xdr:colOff>
      <xdr:row>228</xdr:row>
      <xdr:rowOff>9524</xdr:rowOff>
    </xdr:from>
    <xdr:to>
      <xdr:col>16</xdr:col>
      <xdr:colOff>427102</xdr:colOff>
      <xdr:row>276</xdr:row>
      <xdr:rowOff>55931</xdr:rowOff>
    </xdr:to>
    <xdr:pic>
      <xdr:nvPicPr>
        <xdr:cNvPr id="140" name="Picture 139"/>
        <xdr:cNvPicPr>
          <a:picLocks noChangeAspect="1"/>
        </xdr:cNvPicPr>
      </xdr:nvPicPr>
      <xdr:blipFill rotWithShape="1">
        <a:blip xmlns:r="http://schemas.openxmlformats.org/officeDocument/2006/relationships" r:embed="rId5"/>
        <a:srcRect t="5762"/>
        <a:stretch/>
      </xdr:blipFill>
      <xdr:spPr>
        <a:xfrm>
          <a:off x="390525" y="44624624"/>
          <a:ext cx="12190477" cy="9190407"/>
        </a:xfrm>
        <a:prstGeom prst="rect">
          <a:avLst/>
        </a:prstGeom>
        <a:ln>
          <a:solidFill>
            <a:schemeClr val="tx1"/>
          </a:solidFill>
        </a:ln>
      </xdr:spPr>
    </xdr:pic>
    <xdr:clientData/>
  </xdr:twoCellAnchor>
  <xdr:twoCellAnchor>
    <xdr:from>
      <xdr:col>2</xdr:col>
      <xdr:colOff>333376</xdr:colOff>
      <xdr:row>150</xdr:row>
      <xdr:rowOff>104774</xdr:rowOff>
    </xdr:from>
    <xdr:to>
      <xdr:col>4</xdr:col>
      <xdr:colOff>38100</xdr:colOff>
      <xdr:row>152</xdr:row>
      <xdr:rowOff>123825</xdr:rowOff>
    </xdr:to>
    <xdr:sp macro="" textlink="">
      <xdr:nvSpPr>
        <xdr:cNvPr id="141" name="Oval 140"/>
        <xdr:cNvSpPr/>
      </xdr:nvSpPr>
      <xdr:spPr>
        <a:xfrm>
          <a:off x="1190626" y="30813374"/>
          <a:ext cx="1400174" cy="4000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314325</xdr:colOff>
      <xdr:row>210</xdr:row>
      <xdr:rowOff>161925</xdr:rowOff>
    </xdr:from>
    <xdr:to>
      <xdr:col>1</xdr:col>
      <xdr:colOff>190500</xdr:colOff>
      <xdr:row>212</xdr:row>
      <xdr:rowOff>28575</xdr:rowOff>
    </xdr:to>
    <xdr:cxnSp macro="">
      <xdr:nvCxnSpPr>
        <xdr:cNvPr id="156" name="Straight Arrow Connector 155"/>
        <xdr:cNvCxnSpPr>
          <a:stCxn id="134" idx="2"/>
        </xdr:cNvCxnSpPr>
      </xdr:nvCxnSpPr>
      <xdr:spPr>
        <a:xfrm>
          <a:off x="314325" y="41538525"/>
          <a:ext cx="257175" cy="2476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214</xdr:row>
      <xdr:rowOff>38102</xdr:rowOff>
    </xdr:from>
    <xdr:to>
      <xdr:col>3</xdr:col>
      <xdr:colOff>866777</xdr:colOff>
      <xdr:row>215</xdr:row>
      <xdr:rowOff>85725</xdr:rowOff>
    </xdr:to>
    <xdr:cxnSp macro="">
      <xdr:nvCxnSpPr>
        <xdr:cNvPr id="158" name="Straight Arrow Connector 157"/>
        <xdr:cNvCxnSpPr/>
      </xdr:nvCxnSpPr>
      <xdr:spPr>
        <a:xfrm flipH="1">
          <a:off x="1809750" y="42176702"/>
          <a:ext cx="523877" cy="2381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219</xdr:row>
      <xdr:rowOff>161926</xdr:rowOff>
    </xdr:from>
    <xdr:to>
      <xdr:col>2</xdr:col>
      <xdr:colOff>514350</xdr:colOff>
      <xdr:row>221</xdr:row>
      <xdr:rowOff>161926</xdr:rowOff>
    </xdr:to>
    <xdr:sp macro="" textlink="">
      <xdr:nvSpPr>
        <xdr:cNvPr id="165" name="Oval 164"/>
        <xdr:cNvSpPr/>
      </xdr:nvSpPr>
      <xdr:spPr>
        <a:xfrm>
          <a:off x="419100" y="43253026"/>
          <a:ext cx="9525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66675</xdr:colOff>
      <xdr:row>112</xdr:row>
      <xdr:rowOff>47624</xdr:rowOff>
    </xdr:from>
    <xdr:to>
      <xdr:col>4</xdr:col>
      <xdr:colOff>209550</xdr:colOff>
      <xdr:row>115</xdr:row>
      <xdr:rowOff>38099</xdr:rowOff>
    </xdr:to>
    <xdr:sp macro="" textlink="">
      <xdr:nvSpPr>
        <xdr:cNvPr id="167" name="TextBox 166"/>
        <xdr:cNvSpPr txBox="1"/>
      </xdr:nvSpPr>
      <xdr:spPr>
        <a:xfrm>
          <a:off x="447675" y="22755224"/>
          <a:ext cx="23145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66675</xdr:colOff>
      <xdr:row>142</xdr:row>
      <xdr:rowOff>180975</xdr:rowOff>
    </xdr:from>
    <xdr:to>
      <xdr:col>4</xdr:col>
      <xdr:colOff>209550</xdr:colOff>
      <xdr:row>146</xdr:row>
      <xdr:rowOff>28575</xdr:rowOff>
    </xdr:to>
    <xdr:sp macro="" textlink="">
      <xdr:nvSpPr>
        <xdr:cNvPr id="168" name="TextBox 167"/>
        <xdr:cNvSpPr txBox="1"/>
      </xdr:nvSpPr>
      <xdr:spPr>
        <a:xfrm>
          <a:off x="447675" y="286035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171450</xdr:colOff>
      <xdr:row>194</xdr:row>
      <xdr:rowOff>95250</xdr:rowOff>
    </xdr:from>
    <xdr:to>
      <xdr:col>4</xdr:col>
      <xdr:colOff>314325</xdr:colOff>
      <xdr:row>197</xdr:row>
      <xdr:rowOff>57150</xdr:rowOff>
    </xdr:to>
    <xdr:sp macro="" textlink="">
      <xdr:nvSpPr>
        <xdr:cNvPr id="169" name="TextBox 168"/>
        <xdr:cNvSpPr txBox="1"/>
      </xdr:nvSpPr>
      <xdr:spPr>
        <a:xfrm>
          <a:off x="552450" y="38423850"/>
          <a:ext cx="2314575"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104775</xdr:colOff>
      <xdr:row>238</xdr:row>
      <xdr:rowOff>133349</xdr:rowOff>
    </xdr:from>
    <xdr:to>
      <xdr:col>4</xdr:col>
      <xdr:colOff>247650</xdr:colOff>
      <xdr:row>241</xdr:row>
      <xdr:rowOff>171449</xdr:rowOff>
    </xdr:to>
    <xdr:sp macro="" textlink="">
      <xdr:nvSpPr>
        <xdr:cNvPr id="170" name="TextBox 169"/>
        <xdr:cNvSpPr txBox="1"/>
      </xdr:nvSpPr>
      <xdr:spPr>
        <a:xfrm>
          <a:off x="485775" y="466534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121</xdr:row>
      <xdr:rowOff>114299</xdr:rowOff>
    </xdr:from>
    <xdr:to>
      <xdr:col>4</xdr:col>
      <xdr:colOff>971550</xdr:colOff>
      <xdr:row>122</xdr:row>
      <xdr:rowOff>104774</xdr:rowOff>
    </xdr:to>
    <xdr:sp macro="" textlink="">
      <xdr:nvSpPr>
        <xdr:cNvPr id="171" name="TextBox 170"/>
        <xdr:cNvSpPr txBox="1"/>
      </xdr:nvSpPr>
      <xdr:spPr>
        <a:xfrm>
          <a:off x="1943100" y="24536399"/>
          <a:ext cx="1581150"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485776</xdr:colOff>
      <xdr:row>122</xdr:row>
      <xdr:rowOff>180975</xdr:rowOff>
    </xdr:from>
    <xdr:to>
      <xdr:col>4</xdr:col>
      <xdr:colOff>904876</xdr:colOff>
      <xdr:row>124</xdr:row>
      <xdr:rowOff>9525</xdr:rowOff>
    </xdr:to>
    <xdr:sp macro="" textlink="">
      <xdr:nvSpPr>
        <xdr:cNvPr id="172" name="TextBox 171"/>
        <xdr:cNvSpPr txBox="1"/>
      </xdr:nvSpPr>
      <xdr:spPr>
        <a:xfrm>
          <a:off x="1952626" y="24793575"/>
          <a:ext cx="1504950"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352425</xdr:colOff>
      <xdr:row>121</xdr:row>
      <xdr:rowOff>104775</xdr:rowOff>
    </xdr:from>
    <xdr:to>
      <xdr:col>3</xdr:col>
      <xdr:colOff>342900</xdr:colOff>
      <xdr:row>122</xdr:row>
      <xdr:rowOff>95250</xdr:rowOff>
    </xdr:to>
    <xdr:sp macro="" textlink="">
      <xdr:nvSpPr>
        <xdr:cNvPr id="173" name="TextBox 172"/>
        <xdr:cNvSpPr txBox="1"/>
      </xdr:nvSpPr>
      <xdr:spPr>
        <a:xfrm>
          <a:off x="733425" y="24526875"/>
          <a:ext cx="1076325"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438150</xdr:colOff>
      <xdr:row>106</xdr:row>
      <xdr:rowOff>142875</xdr:rowOff>
    </xdr:from>
    <xdr:to>
      <xdr:col>16</xdr:col>
      <xdr:colOff>295275</xdr:colOff>
      <xdr:row>107</xdr:row>
      <xdr:rowOff>133350</xdr:rowOff>
    </xdr:to>
    <xdr:sp macro="" textlink="">
      <xdr:nvSpPr>
        <xdr:cNvPr id="174" name="TextBox 173"/>
        <xdr:cNvSpPr txBox="1"/>
      </xdr:nvSpPr>
      <xdr:spPr>
        <a:xfrm>
          <a:off x="11372850" y="21707475"/>
          <a:ext cx="1076325" cy="1809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76200</xdr:colOff>
      <xdr:row>122</xdr:row>
      <xdr:rowOff>180975</xdr:rowOff>
    </xdr:from>
    <xdr:to>
      <xdr:col>2</xdr:col>
      <xdr:colOff>590550</xdr:colOff>
      <xdr:row>124</xdr:row>
      <xdr:rowOff>0</xdr:rowOff>
    </xdr:to>
    <xdr:sp macro="" textlink="">
      <xdr:nvSpPr>
        <xdr:cNvPr id="175" name="TextBox 174"/>
        <xdr:cNvSpPr txBox="1"/>
      </xdr:nvSpPr>
      <xdr:spPr>
        <a:xfrm>
          <a:off x="457200" y="24793575"/>
          <a:ext cx="990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t>62-XXXX</a:t>
          </a:r>
        </a:p>
      </xdr:txBody>
    </xdr:sp>
    <xdr:clientData/>
  </xdr:twoCellAnchor>
  <xdr:twoCellAnchor>
    <xdr:from>
      <xdr:col>1</xdr:col>
      <xdr:colOff>100379</xdr:colOff>
      <xdr:row>122</xdr:row>
      <xdr:rowOff>168519</xdr:rowOff>
    </xdr:from>
    <xdr:to>
      <xdr:col>1</xdr:col>
      <xdr:colOff>100379</xdr:colOff>
      <xdr:row>124</xdr:row>
      <xdr:rowOff>7327</xdr:rowOff>
    </xdr:to>
    <xdr:cxnSp macro="">
      <xdr:nvCxnSpPr>
        <xdr:cNvPr id="185" name="Straight Connector 184"/>
        <xdr:cNvCxnSpPr/>
      </xdr:nvCxnSpPr>
      <xdr:spPr>
        <a:xfrm>
          <a:off x="481379" y="24781119"/>
          <a:ext cx="0" cy="21980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419100</xdr:colOff>
      <xdr:row>38</xdr:row>
      <xdr:rowOff>4763</xdr:rowOff>
    </xdr:from>
    <xdr:to>
      <xdr:col>1</xdr:col>
      <xdr:colOff>419100</xdr:colOff>
      <xdr:row>38</xdr:row>
      <xdr:rowOff>4763</xdr:rowOff>
    </xdr:to>
    <xdr:cxnSp macro="">
      <xdr:nvCxnSpPr>
        <xdr:cNvPr id="192" name="Straight Connector 191"/>
        <xdr:cNvCxnSpPr>
          <a:stCxn id="28" idx="1"/>
          <a:endCxn id="28" idx="1"/>
        </xdr:cNvCxnSpPr>
      </xdr:nvCxnSpPr>
      <xdr:spPr>
        <a:xfrm>
          <a:off x="800100" y="793852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419100</xdr:colOff>
      <xdr:row>37</xdr:row>
      <xdr:rowOff>128027</xdr:rowOff>
    </xdr:from>
    <xdr:to>
      <xdr:col>1</xdr:col>
      <xdr:colOff>422375</xdr:colOff>
      <xdr:row>38</xdr:row>
      <xdr:rowOff>50051</xdr:rowOff>
    </xdr:to>
    <xdr:cxnSp macro="">
      <xdr:nvCxnSpPr>
        <xdr:cNvPr id="194" name="Straight Connector 193"/>
        <xdr:cNvCxnSpPr/>
      </xdr:nvCxnSpPr>
      <xdr:spPr>
        <a:xfrm>
          <a:off x="800100" y="7871292"/>
          <a:ext cx="3275" cy="112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257175</xdr:colOff>
      <xdr:row>89</xdr:row>
      <xdr:rowOff>457200</xdr:rowOff>
    </xdr:from>
    <xdr:to>
      <xdr:col>2</xdr:col>
      <xdr:colOff>171450</xdr:colOff>
      <xdr:row>92</xdr:row>
      <xdr:rowOff>85725</xdr:rowOff>
    </xdr:to>
    <xdr:sp macro="" textlink="">
      <xdr:nvSpPr>
        <xdr:cNvPr id="200" name="Oval 199"/>
        <xdr:cNvSpPr/>
      </xdr:nvSpPr>
      <xdr:spPr>
        <a:xfrm>
          <a:off x="257175" y="18478500"/>
          <a:ext cx="771525"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866775</xdr:colOff>
      <xdr:row>89</xdr:row>
      <xdr:rowOff>209550</xdr:rowOff>
    </xdr:from>
    <xdr:to>
      <xdr:col>4</xdr:col>
      <xdr:colOff>38100</xdr:colOff>
      <xdr:row>90</xdr:row>
      <xdr:rowOff>19050</xdr:rowOff>
    </xdr:to>
    <xdr:sp macro="" textlink="">
      <xdr:nvSpPr>
        <xdr:cNvPr id="208" name="TextBox 207"/>
        <xdr:cNvSpPr txBox="1"/>
      </xdr:nvSpPr>
      <xdr:spPr>
        <a:xfrm>
          <a:off x="2333625" y="182308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209550</xdr:colOff>
      <xdr:row>253</xdr:row>
      <xdr:rowOff>0</xdr:rowOff>
    </xdr:from>
    <xdr:to>
      <xdr:col>14</xdr:col>
      <xdr:colOff>133350</xdr:colOff>
      <xdr:row>256</xdr:row>
      <xdr:rowOff>76199</xdr:rowOff>
    </xdr:to>
    <xdr:sp macro="" textlink="">
      <xdr:nvSpPr>
        <xdr:cNvPr id="260" name="Oval 259"/>
        <xdr:cNvSpPr/>
      </xdr:nvSpPr>
      <xdr:spPr>
        <a:xfrm>
          <a:off x="209550" y="49377600"/>
          <a:ext cx="1085850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990600</xdr:colOff>
      <xdr:row>267</xdr:row>
      <xdr:rowOff>0</xdr:rowOff>
    </xdr:from>
    <xdr:to>
      <xdr:col>11</xdr:col>
      <xdr:colOff>200026</xdr:colOff>
      <xdr:row>268</xdr:row>
      <xdr:rowOff>114300</xdr:rowOff>
    </xdr:to>
    <xdr:sp macro="" textlink="">
      <xdr:nvSpPr>
        <xdr:cNvPr id="262" name="Oval 261"/>
        <xdr:cNvSpPr/>
      </xdr:nvSpPr>
      <xdr:spPr>
        <a:xfrm>
          <a:off x="845820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57150</xdr:colOff>
      <xdr:row>267</xdr:row>
      <xdr:rowOff>0</xdr:rowOff>
    </xdr:from>
    <xdr:to>
      <xdr:col>16</xdr:col>
      <xdr:colOff>295276</xdr:colOff>
      <xdr:row>268</xdr:row>
      <xdr:rowOff>114300</xdr:rowOff>
    </xdr:to>
    <xdr:sp macro="" textlink="">
      <xdr:nvSpPr>
        <xdr:cNvPr id="263" name="Oval 262"/>
        <xdr:cNvSpPr/>
      </xdr:nvSpPr>
      <xdr:spPr>
        <a:xfrm>
          <a:off x="1160145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466725</xdr:colOff>
      <xdr:row>165</xdr:row>
      <xdr:rowOff>161925</xdr:rowOff>
    </xdr:from>
    <xdr:to>
      <xdr:col>5</xdr:col>
      <xdr:colOff>76200</xdr:colOff>
      <xdr:row>166</xdr:row>
      <xdr:rowOff>152401</xdr:rowOff>
    </xdr:to>
    <xdr:sp macro="" textlink="">
      <xdr:nvSpPr>
        <xdr:cNvPr id="264" name="TextBox 263"/>
        <xdr:cNvSpPr txBox="1"/>
      </xdr:nvSpPr>
      <xdr:spPr>
        <a:xfrm>
          <a:off x="1933575" y="329660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167</xdr:row>
      <xdr:rowOff>47625</xdr:rowOff>
    </xdr:from>
    <xdr:to>
      <xdr:col>5</xdr:col>
      <xdr:colOff>95250</xdr:colOff>
      <xdr:row>168</xdr:row>
      <xdr:rowOff>38101</xdr:rowOff>
    </xdr:to>
    <xdr:sp macro="" textlink="">
      <xdr:nvSpPr>
        <xdr:cNvPr id="265" name="TextBox 264"/>
        <xdr:cNvSpPr txBox="1"/>
      </xdr:nvSpPr>
      <xdr:spPr>
        <a:xfrm>
          <a:off x="1952625" y="33232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169</xdr:row>
      <xdr:rowOff>180975</xdr:rowOff>
    </xdr:from>
    <xdr:to>
      <xdr:col>5</xdr:col>
      <xdr:colOff>85725</xdr:colOff>
      <xdr:row>170</xdr:row>
      <xdr:rowOff>171451</xdr:rowOff>
    </xdr:to>
    <xdr:sp macro="" textlink="">
      <xdr:nvSpPr>
        <xdr:cNvPr id="266" name="TextBox 265"/>
        <xdr:cNvSpPr txBox="1"/>
      </xdr:nvSpPr>
      <xdr:spPr>
        <a:xfrm>
          <a:off x="1943100" y="337470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171</xdr:row>
      <xdr:rowOff>66675</xdr:rowOff>
    </xdr:from>
    <xdr:to>
      <xdr:col>5</xdr:col>
      <xdr:colOff>95250</xdr:colOff>
      <xdr:row>172</xdr:row>
      <xdr:rowOff>57151</xdr:rowOff>
    </xdr:to>
    <xdr:sp macro="" textlink="">
      <xdr:nvSpPr>
        <xdr:cNvPr id="267" name="TextBox 266"/>
        <xdr:cNvSpPr txBox="1"/>
      </xdr:nvSpPr>
      <xdr:spPr>
        <a:xfrm>
          <a:off x="1952625" y="340137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219075</xdr:colOff>
      <xdr:row>166</xdr:row>
      <xdr:rowOff>0</xdr:rowOff>
    </xdr:from>
    <xdr:to>
      <xdr:col>3</xdr:col>
      <xdr:colOff>333375</xdr:colOff>
      <xdr:row>166</xdr:row>
      <xdr:rowOff>142875</xdr:rowOff>
    </xdr:to>
    <xdr:sp macro="" textlink="">
      <xdr:nvSpPr>
        <xdr:cNvPr id="268" name="TextBox 267"/>
        <xdr:cNvSpPr txBox="1"/>
      </xdr:nvSpPr>
      <xdr:spPr>
        <a:xfrm>
          <a:off x="1076325" y="329946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170</xdr:row>
      <xdr:rowOff>19050</xdr:rowOff>
    </xdr:from>
    <xdr:to>
      <xdr:col>3</xdr:col>
      <xdr:colOff>323850</xdr:colOff>
      <xdr:row>170</xdr:row>
      <xdr:rowOff>161925</xdr:rowOff>
    </xdr:to>
    <xdr:sp macro="" textlink="">
      <xdr:nvSpPr>
        <xdr:cNvPr id="269" name="TextBox 268"/>
        <xdr:cNvSpPr txBox="1"/>
      </xdr:nvSpPr>
      <xdr:spPr>
        <a:xfrm>
          <a:off x="1066800" y="3377565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228600</xdr:colOff>
      <xdr:row>171</xdr:row>
      <xdr:rowOff>85725</xdr:rowOff>
    </xdr:from>
    <xdr:to>
      <xdr:col>3</xdr:col>
      <xdr:colOff>342900</xdr:colOff>
      <xdr:row>172</xdr:row>
      <xdr:rowOff>38100</xdr:rowOff>
    </xdr:to>
    <xdr:sp macro="" textlink="">
      <xdr:nvSpPr>
        <xdr:cNvPr id="270" name="TextBox 269"/>
        <xdr:cNvSpPr txBox="1"/>
      </xdr:nvSpPr>
      <xdr:spPr>
        <a:xfrm>
          <a:off x="1085850" y="340328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447675</xdr:colOff>
      <xdr:row>167</xdr:row>
      <xdr:rowOff>47625</xdr:rowOff>
    </xdr:from>
    <xdr:to>
      <xdr:col>3</xdr:col>
      <xdr:colOff>28574</xdr:colOff>
      <xdr:row>168</xdr:row>
      <xdr:rowOff>19051</xdr:rowOff>
    </xdr:to>
    <xdr:sp macro="" textlink="">
      <xdr:nvSpPr>
        <xdr:cNvPr id="271" name="TextBox 270"/>
        <xdr:cNvSpPr txBox="1"/>
      </xdr:nvSpPr>
      <xdr:spPr>
        <a:xfrm>
          <a:off x="828675" y="332327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447675</xdr:colOff>
      <xdr:row>167</xdr:row>
      <xdr:rowOff>128588</xdr:rowOff>
    </xdr:from>
    <xdr:to>
      <xdr:col>1</xdr:col>
      <xdr:colOff>447675</xdr:colOff>
      <xdr:row>167</xdr:row>
      <xdr:rowOff>128588</xdr:rowOff>
    </xdr:to>
    <xdr:cxnSp macro="">
      <xdr:nvCxnSpPr>
        <xdr:cNvPr id="273" name="Straight Connector 272"/>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447675</xdr:colOff>
      <xdr:row>167</xdr:row>
      <xdr:rowOff>128588</xdr:rowOff>
    </xdr:from>
    <xdr:to>
      <xdr:col>1</xdr:col>
      <xdr:colOff>447675</xdr:colOff>
      <xdr:row>167</xdr:row>
      <xdr:rowOff>128588</xdr:rowOff>
    </xdr:to>
    <xdr:cxnSp macro="">
      <xdr:nvCxnSpPr>
        <xdr:cNvPr id="275" name="Straight Connector 274"/>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457200</xdr:colOff>
      <xdr:row>167</xdr:row>
      <xdr:rowOff>57150</xdr:rowOff>
    </xdr:from>
    <xdr:to>
      <xdr:col>1</xdr:col>
      <xdr:colOff>457200</xdr:colOff>
      <xdr:row>167</xdr:row>
      <xdr:rowOff>171450</xdr:rowOff>
    </xdr:to>
    <xdr:cxnSp macro="">
      <xdr:nvCxnSpPr>
        <xdr:cNvPr id="277" name="Straight Connector 276"/>
        <xdr:cNvCxnSpPr/>
      </xdr:nvCxnSpPr>
      <xdr:spPr>
        <a:xfrm>
          <a:off x="838200" y="33242250"/>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476250</xdr:colOff>
      <xdr:row>266</xdr:row>
      <xdr:rowOff>28575</xdr:rowOff>
    </xdr:from>
    <xdr:to>
      <xdr:col>5</xdr:col>
      <xdr:colOff>85725</xdr:colOff>
      <xdr:row>267</xdr:row>
      <xdr:rowOff>19051</xdr:rowOff>
    </xdr:to>
    <xdr:sp macro="" textlink="">
      <xdr:nvSpPr>
        <xdr:cNvPr id="279" name="TextBox 278"/>
        <xdr:cNvSpPr txBox="1"/>
      </xdr:nvSpPr>
      <xdr:spPr>
        <a:xfrm>
          <a:off x="1943100" y="518826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267</xdr:row>
      <xdr:rowOff>76200</xdr:rowOff>
    </xdr:from>
    <xdr:to>
      <xdr:col>5</xdr:col>
      <xdr:colOff>85725</xdr:colOff>
      <xdr:row>268</xdr:row>
      <xdr:rowOff>66676</xdr:rowOff>
    </xdr:to>
    <xdr:sp macro="" textlink="">
      <xdr:nvSpPr>
        <xdr:cNvPr id="280" name="TextBox 279"/>
        <xdr:cNvSpPr txBox="1"/>
      </xdr:nvSpPr>
      <xdr:spPr>
        <a:xfrm>
          <a:off x="1943100" y="521208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269</xdr:row>
      <xdr:rowOff>171450</xdr:rowOff>
    </xdr:from>
    <xdr:to>
      <xdr:col>5</xdr:col>
      <xdr:colOff>85725</xdr:colOff>
      <xdr:row>270</xdr:row>
      <xdr:rowOff>161926</xdr:rowOff>
    </xdr:to>
    <xdr:sp macro="" textlink="">
      <xdr:nvSpPr>
        <xdr:cNvPr id="281" name="TextBox 280"/>
        <xdr:cNvSpPr txBox="1"/>
      </xdr:nvSpPr>
      <xdr:spPr>
        <a:xfrm>
          <a:off x="1943100" y="525970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271</xdr:row>
      <xdr:rowOff>28575</xdr:rowOff>
    </xdr:from>
    <xdr:to>
      <xdr:col>5</xdr:col>
      <xdr:colOff>95250</xdr:colOff>
      <xdr:row>272</xdr:row>
      <xdr:rowOff>19051</xdr:rowOff>
    </xdr:to>
    <xdr:sp macro="" textlink="">
      <xdr:nvSpPr>
        <xdr:cNvPr id="282" name="TextBox 281"/>
        <xdr:cNvSpPr txBox="1"/>
      </xdr:nvSpPr>
      <xdr:spPr>
        <a:xfrm>
          <a:off x="1952625" y="528351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266</xdr:row>
      <xdr:rowOff>47625</xdr:rowOff>
    </xdr:from>
    <xdr:to>
      <xdr:col>3</xdr:col>
      <xdr:colOff>323850</xdr:colOff>
      <xdr:row>267</xdr:row>
      <xdr:rowOff>0</xdr:rowOff>
    </xdr:to>
    <xdr:sp macro="" textlink="">
      <xdr:nvSpPr>
        <xdr:cNvPr id="283" name="TextBox 282"/>
        <xdr:cNvSpPr txBox="1"/>
      </xdr:nvSpPr>
      <xdr:spPr>
        <a:xfrm>
          <a:off x="1066800" y="519017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270</xdr:row>
      <xdr:rowOff>0</xdr:rowOff>
    </xdr:from>
    <xdr:to>
      <xdr:col>3</xdr:col>
      <xdr:colOff>323850</xdr:colOff>
      <xdr:row>270</xdr:row>
      <xdr:rowOff>142875</xdr:rowOff>
    </xdr:to>
    <xdr:sp macro="" textlink="">
      <xdr:nvSpPr>
        <xdr:cNvPr id="284" name="TextBox 283"/>
        <xdr:cNvSpPr txBox="1"/>
      </xdr:nvSpPr>
      <xdr:spPr>
        <a:xfrm>
          <a:off x="1066800" y="526161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271</xdr:row>
      <xdr:rowOff>47625</xdr:rowOff>
    </xdr:from>
    <xdr:to>
      <xdr:col>3</xdr:col>
      <xdr:colOff>323850</xdr:colOff>
      <xdr:row>272</xdr:row>
      <xdr:rowOff>0</xdr:rowOff>
    </xdr:to>
    <xdr:sp macro="" textlink="">
      <xdr:nvSpPr>
        <xdr:cNvPr id="285" name="TextBox 284"/>
        <xdr:cNvSpPr txBox="1"/>
      </xdr:nvSpPr>
      <xdr:spPr>
        <a:xfrm>
          <a:off x="1066800" y="528542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267</xdr:row>
      <xdr:rowOff>76200</xdr:rowOff>
    </xdr:from>
    <xdr:to>
      <xdr:col>3</xdr:col>
      <xdr:colOff>9524</xdr:colOff>
      <xdr:row>268</xdr:row>
      <xdr:rowOff>47626</xdr:rowOff>
    </xdr:to>
    <xdr:sp macro="" textlink="">
      <xdr:nvSpPr>
        <xdr:cNvPr id="286" name="TextBox 285"/>
        <xdr:cNvSpPr txBox="1"/>
      </xdr:nvSpPr>
      <xdr:spPr>
        <a:xfrm>
          <a:off x="809625" y="52120800"/>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447675</xdr:colOff>
      <xdr:row>267</xdr:row>
      <xdr:rowOff>95250</xdr:rowOff>
    </xdr:from>
    <xdr:to>
      <xdr:col>1</xdr:col>
      <xdr:colOff>447675</xdr:colOff>
      <xdr:row>268</xdr:row>
      <xdr:rowOff>9525</xdr:rowOff>
    </xdr:to>
    <xdr:cxnSp macro="">
      <xdr:nvCxnSpPr>
        <xdr:cNvPr id="288" name="Straight Connector 287"/>
        <xdr:cNvCxnSpPr/>
      </xdr:nvCxnSpPr>
      <xdr:spPr>
        <a:xfrm>
          <a:off x="828675" y="52139850"/>
          <a:ext cx="0"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809625</xdr:colOff>
      <xdr:row>93</xdr:row>
      <xdr:rowOff>161925</xdr:rowOff>
    </xdr:from>
    <xdr:to>
      <xdr:col>6</xdr:col>
      <xdr:colOff>219075</xdr:colOff>
      <xdr:row>95</xdr:row>
      <xdr:rowOff>85725</xdr:rowOff>
    </xdr:to>
    <xdr:sp macro="" textlink="">
      <xdr:nvSpPr>
        <xdr:cNvPr id="25" name="TextBox 24"/>
        <xdr:cNvSpPr txBox="1"/>
      </xdr:nvSpPr>
      <xdr:spPr>
        <a:xfrm>
          <a:off x="4391025" y="192500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0</xdr:col>
      <xdr:colOff>257175</xdr:colOff>
      <xdr:row>89</xdr:row>
      <xdr:rowOff>238125</xdr:rowOff>
    </xdr:from>
    <xdr:to>
      <xdr:col>1</xdr:col>
      <xdr:colOff>152400</xdr:colOff>
      <xdr:row>90</xdr:row>
      <xdr:rowOff>19050</xdr:rowOff>
    </xdr:to>
    <xdr:sp macro="" textlink="">
      <xdr:nvSpPr>
        <xdr:cNvPr id="56" name="TextBox 55"/>
        <xdr:cNvSpPr txBox="1"/>
      </xdr:nvSpPr>
      <xdr:spPr>
        <a:xfrm flipH="1">
          <a:off x="257175" y="18259425"/>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2</xdr:col>
      <xdr:colOff>552450</xdr:colOff>
      <xdr:row>36</xdr:row>
      <xdr:rowOff>85725</xdr:rowOff>
    </xdr:from>
    <xdr:to>
      <xdr:col>3</xdr:col>
      <xdr:colOff>219075</xdr:colOff>
      <xdr:row>37</xdr:row>
      <xdr:rowOff>171450</xdr:rowOff>
    </xdr:to>
    <xdr:sp macro="" textlink="">
      <xdr:nvSpPr>
        <xdr:cNvPr id="105" name="TextBox 104"/>
        <xdr:cNvSpPr txBox="1"/>
      </xdr:nvSpPr>
      <xdr:spPr>
        <a:xfrm flipH="1">
          <a:off x="1409700" y="7067550"/>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6</xdr:col>
      <xdr:colOff>219075</xdr:colOff>
      <xdr:row>92</xdr:row>
      <xdr:rowOff>180975</xdr:rowOff>
    </xdr:from>
    <xdr:to>
      <xdr:col>6</xdr:col>
      <xdr:colOff>514350</xdr:colOff>
      <xdr:row>94</xdr:row>
      <xdr:rowOff>123825</xdr:rowOff>
    </xdr:to>
    <xdr:cxnSp macro="">
      <xdr:nvCxnSpPr>
        <xdr:cNvPr id="108" name="Straight Arrow Connector 107"/>
        <xdr:cNvCxnSpPr>
          <a:stCxn id="25" idx="3"/>
        </xdr:cNvCxnSpPr>
      </xdr:nvCxnSpPr>
      <xdr:spPr>
        <a:xfrm flipV="1">
          <a:off x="4648200" y="19078575"/>
          <a:ext cx="295275" cy="3238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742950</xdr:colOff>
      <xdr:row>39</xdr:row>
      <xdr:rowOff>123825</xdr:rowOff>
    </xdr:from>
    <xdr:to>
      <xdr:col>8</xdr:col>
      <xdr:colOff>1000125</xdr:colOff>
      <xdr:row>41</xdr:row>
      <xdr:rowOff>9525</xdr:rowOff>
    </xdr:to>
    <xdr:sp macro="" textlink="">
      <xdr:nvSpPr>
        <xdr:cNvPr id="113" name="TextBox 112"/>
        <xdr:cNvSpPr txBox="1"/>
      </xdr:nvSpPr>
      <xdr:spPr>
        <a:xfrm>
          <a:off x="7181850" y="7677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7</xdr:col>
      <xdr:colOff>540292</xdr:colOff>
      <xdr:row>38</xdr:row>
      <xdr:rowOff>117287</xdr:rowOff>
    </xdr:from>
    <xdr:to>
      <xdr:col>8</xdr:col>
      <xdr:colOff>752475</xdr:colOff>
      <xdr:row>40</xdr:row>
      <xdr:rowOff>95250</xdr:rowOff>
    </xdr:to>
    <xdr:cxnSp macro="">
      <xdr:nvCxnSpPr>
        <xdr:cNvPr id="116" name="Straight Arrow Connector 115"/>
        <xdr:cNvCxnSpPr>
          <a:endCxn id="17" idx="5"/>
        </xdr:cNvCxnSpPr>
      </xdr:nvCxnSpPr>
      <xdr:spPr>
        <a:xfrm flipH="1" flipV="1">
          <a:off x="5893342" y="7480112"/>
          <a:ext cx="1298033" cy="3970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556313</xdr:colOff>
      <xdr:row>38</xdr:row>
      <xdr:rowOff>126812</xdr:rowOff>
    </xdr:from>
    <xdr:to>
      <xdr:col>8</xdr:col>
      <xdr:colOff>742951</xdr:colOff>
      <xdr:row>40</xdr:row>
      <xdr:rowOff>76202</xdr:rowOff>
    </xdr:to>
    <xdr:cxnSp macro="">
      <xdr:nvCxnSpPr>
        <xdr:cNvPr id="117" name="Straight Arrow Connector 116"/>
        <xdr:cNvCxnSpPr>
          <a:endCxn id="18" idx="5"/>
        </xdr:cNvCxnSpPr>
      </xdr:nvCxnSpPr>
      <xdr:spPr>
        <a:xfrm flipH="1" flipV="1">
          <a:off x="6995213" y="7489637"/>
          <a:ext cx="186638" cy="36849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971550</xdr:colOff>
      <xdr:row>59</xdr:row>
      <xdr:rowOff>123825</xdr:rowOff>
    </xdr:from>
    <xdr:to>
      <xdr:col>4</xdr:col>
      <xdr:colOff>142875</xdr:colOff>
      <xdr:row>61</xdr:row>
      <xdr:rowOff>28575</xdr:rowOff>
    </xdr:to>
    <xdr:sp macro="" textlink="">
      <xdr:nvSpPr>
        <xdr:cNvPr id="120" name="TextBox 119"/>
        <xdr:cNvSpPr txBox="1"/>
      </xdr:nvSpPr>
      <xdr:spPr>
        <a:xfrm>
          <a:off x="2438400" y="1153477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7</xdr:col>
      <xdr:colOff>123825</xdr:colOff>
      <xdr:row>85</xdr:row>
      <xdr:rowOff>9525</xdr:rowOff>
    </xdr:from>
    <xdr:to>
      <xdr:col>7</xdr:col>
      <xdr:colOff>381000</xdr:colOff>
      <xdr:row>86</xdr:row>
      <xdr:rowOff>104775</xdr:rowOff>
    </xdr:to>
    <xdr:sp macro="" textlink="">
      <xdr:nvSpPr>
        <xdr:cNvPr id="121" name="TextBox 120"/>
        <xdr:cNvSpPr txBox="1"/>
      </xdr:nvSpPr>
      <xdr:spPr>
        <a:xfrm>
          <a:off x="5476875" y="1722120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9</xdr:col>
      <xdr:colOff>133350</xdr:colOff>
      <xdr:row>74</xdr:row>
      <xdr:rowOff>57150</xdr:rowOff>
    </xdr:from>
    <xdr:to>
      <xdr:col>9</xdr:col>
      <xdr:colOff>390525</xdr:colOff>
      <xdr:row>75</xdr:row>
      <xdr:rowOff>152400</xdr:rowOff>
    </xdr:to>
    <xdr:sp macro="" textlink="">
      <xdr:nvSpPr>
        <xdr:cNvPr id="124" name="TextBox 123"/>
        <xdr:cNvSpPr txBox="1"/>
      </xdr:nvSpPr>
      <xdr:spPr>
        <a:xfrm>
          <a:off x="7600950" y="149542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9</xdr:col>
      <xdr:colOff>314325</xdr:colOff>
      <xdr:row>29</xdr:row>
      <xdr:rowOff>38100</xdr:rowOff>
    </xdr:from>
    <xdr:to>
      <xdr:col>9</xdr:col>
      <xdr:colOff>571500</xdr:colOff>
      <xdr:row>30</xdr:row>
      <xdr:rowOff>152400</xdr:rowOff>
    </xdr:to>
    <xdr:sp macro="" textlink="">
      <xdr:nvSpPr>
        <xdr:cNvPr id="125" name="TextBox 124"/>
        <xdr:cNvSpPr txBox="1"/>
      </xdr:nvSpPr>
      <xdr:spPr>
        <a:xfrm>
          <a:off x="7781925" y="56864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5</xdr:col>
      <xdr:colOff>619125</xdr:colOff>
      <xdr:row>124</xdr:row>
      <xdr:rowOff>171450</xdr:rowOff>
    </xdr:from>
    <xdr:to>
      <xdr:col>6</xdr:col>
      <xdr:colOff>152400</xdr:colOff>
      <xdr:row>126</xdr:row>
      <xdr:rowOff>95250</xdr:rowOff>
    </xdr:to>
    <xdr:sp macro="" textlink="">
      <xdr:nvSpPr>
        <xdr:cNvPr id="128" name="TextBox 127"/>
        <xdr:cNvSpPr txBox="1"/>
      </xdr:nvSpPr>
      <xdr:spPr>
        <a:xfrm>
          <a:off x="4200525" y="251650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8</xdr:col>
      <xdr:colOff>0</xdr:colOff>
      <xdr:row>124</xdr:row>
      <xdr:rowOff>19050</xdr:rowOff>
    </xdr:from>
    <xdr:to>
      <xdr:col>8</xdr:col>
      <xdr:colOff>381000</xdr:colOff>
      <xdr:row>125</xdr:row>
      <xdr:rowOff>133350</xdr:rowOff>
    </xdr:to>
    <xdr:sp macro="" textlink="">
      <xdr:nvSpPr>
        <xdr:cNvPr id="131" name="TextBox 130"/>
        <xdr:cNvSpPr txBox="1"/>
      </xdr:nvSpPr>
      <xdr:spPr>
        <a:xfrm>
          <a:off x="6438900" y="250126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9</xdr:col>
      <xdr:colOff>857250</xdr:colOff>
      <xdr:row>166</xdr:row>
      <xdr:rowOff>28575</xdr:rowOff>
    </xdr:from>
    <xdr:to>
      <xdr:col>10</xdr:col>
      <xdr:colOff>209550</xdr:colOff>
      <xdr:row>167</xdr:row>
      <xdr:rowOff>142875</xdr:rowOff>
    </xdr:to>
    <xdr:sp macro="" textlink="">
      <xdr:nvSpPr>
        <xdr:cNvPr id="132" name="TextBox 131"/>
        <xdr:cNvSpPr txBox="1"/>
      </xdr:nvSpPr>
      <xdr:spPr>
        <a:xfrm>
          <a:off x="8324850" y="330231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xdr:from>
      <xdr:col>3</xdr:col>
      <xdr:colOff>981075</xdr:colOff>
      <xdr:row>151</xdr:row>
      <xdr:rowOff>171450</xdr:rowOff>
    </xdr:from>
    <xdr:to>
      <xdr:col>4</xdr:col>
      <xdr:colOff>276225</xdr:colOff>
      <xdr:row>153</xdr:row>
      <xdr:rowOff>95250</xdr:rowOff>
    </xdr:to>
    <xdr:sp macro="" textlink="">
      <xdr:nvSpPr>
        <xdr:cNvPr id="133" name="TextBox 132"/>
        <xdr:cNvSpPr txBox="1"/>
      </xdr:nvSpPr>
      <xdr:spPr>
        <a:xfrm>
          <a:off x="2447925" y="303085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12</a:t>
          </a:r>
        </a:p>
      </xdr:txBody>
    </xdr:sp>
    <xdr:clientData/>
  </xdr:twoCellAnchor>
  <xdr:twoCellAnchor>
    <xdr:from>
      <xdr:col>0</xdr:col>
      <xdr:colOff>123825</xdr:colOff>
      <xdr:row>209</xdr:row>
      <xdr:rowOff>47625</xdr:rowOff>
    </xdr:from>
    <xdr:to>
      <xdr:col>1</xdr:col>
      <xdr:colOff>123825</xdr:colOff>
      <xdr:row>210</xdr:row>
      <xdr:rowOff>161925</xdr:rowOff>
    </xdr:to>
    <xdr:sp macro="" textlink="">
      <xdr:nvSpPr>
        <xdr:cNvPr id="134" name="TextBox 133"/>
        <xdr:cNvSpPr txBox="1"/>
      </xdr:nvSpPr>
      <xdr:spPr>
        <a:xfrm>
          <a:off x="123825" y="4123372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13</a:t>
          </a:r>
        </a:p>
      </xdr:txBody>
    </xdr:sp>
    <xdr:clientData/>
  </xdr:twoCellAnchor>
  <xdr:twoCellAnchor>
    <xdr:from>
      <xdr:col>3</xdr:col>
      <xdr:colOff>876300</xdr:colOff>
      <xdr:row>213</xdr:row>
      <xdr:rowOff>66675</xdr:rowOff>
    </xdr:from>
    <xdr:to>
      <xdr:col>4</xdr:col>
      <xdr:colOff>171450</xdr:colOff>
      <xdr:row>214</xdr:row>
      <xdr:rowOff>180975</xdr:rowOff>
    </xdr:to>
    <xdr:sp macro="" textlink="">
      <xdr:nvSpPr>
        <xdr:cNvPr id="135" name="TextBox 134"/>
        <xdr:cNvSpPr txBox="1"/>
      </xdr:nvSpPr>
      <xdr:spPr>
        <a:xfrm>
          <a:off x="2343150" y="420147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14</a:t>
          </a:r>
        </a:p>
      </xdr:txBody>
    </xdr:sp>
    <xdr:clientData/>
  </xdr:twoCellAnchor>
  <xdr:twoCellAnchor>
    <xdr:from>
      <xdr:col>2</xdr:col>
      <xdr:colOff>295275</xdr:colOff>
      <xdr:row>218</xdr:row>
      <xdr:rowOff>152400</xdr:rowOff>
    </xdr:from>
    <xdr:to>
      <xdr:col>3</xdr:col>
      <xdr:colOff>66675</xdr:colOff>
      <xdr:row>220</xdr:row>
      <xdr:rowOff>76200</xdr:rowOff>
    </xdr:to>
    <xdr:sp macro="" textlink="">
      <xdr:nvSpPr>
        <xdr:cNvPr id="136" name="TextBox 135"/>
        <xdr:cNvSpPr txBox="1"/>
      </xdr:nvSpPr>
      <xdr:spPr>
        <a:xfrm>
          <a:off x="1152525" y="4305300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15</a:t>
          </a:r>
        </a:p>
      </xdr:txBody>
    </xdr:sp>
    <xdr:clientData/>
  </xdr:twoCellAnchor>
  <xdr:twoCellAnchor>
    <xdr:from>
      <xdr:col>8</xdr:col>
      <xdr:colOff>828675</xdr:colOff>
      <xdr:row>121</xdr:row>
      <xdr:rowOff>171450</xdr:rowOff>
    </xdr:from>
    <xdr:to>
      <xdr:col>9</xdr:col>
      <xdr:colOff>57150</xdr:colOff>
      <xdr:row>123</xdr:row>
      <xdr:rowOff>95250</xdr:rowOff>
    </xdr:to>
    <xdr:sp macro="" textlink="">
      <xdr:nvSpPr>
        <xdr:cNvPr id="92" name="TextBox 91"/>
        <xdr:cNvSpPr txBox="1"/>
      </xdr:nvSpPr>
      <xdr:spPr>
        <a:xfrm>
          <a:off x="7267575" y="245935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file:///C:\Users\mda1213\AppData\Local\Microsoft\mda1213\AppData\Local\Microsoft\Windows\mda1213\AppData\Local\Microsoft\fec\faculty-effort\recertification" TargetMode="External"/><Relationship Id="rId1" Type="http://schemas.openxmlformats.org/officeDocument/2006/relationships/hyperlink" Target="http://grants.nih.gov/grants/policy/salcap_summary.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file:///C:\Users\mda1213\AppData\Local\Microsoft\mda1213\AppData\Local\Microsoft\Windows\mda1213\AppData\Local\Microsoft\fec\faculty-effort\recertification" TargetMode="External"/><Relationship Id="rId1" Type="http://schemas.openxmlformats.org/officeDocument/2006/relationships/hyperlink" Target="http://grants.nih.gov/grants/policy/salcap_summary.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2"/>
  <sheetViews>
    <sheetView workbookViewId="0">
      <selection activeCell="K42" sqref="K42"/>
    </sheetView>
  </sheetViews>
  <sheetFormatPr defaultRowHeight="15" x14ac:dyDescent="0.25"/>
  <cols>
    <col min="1" max="2" width="9.140625" style="57"/>
    <col min="3" max="3" width="16.28515625" style="57" customWidth="1"/>
    <col min="4" max="4" width="15.42578125" style="57" customWidth="1"/>
    <col min="5" max="5" width="12.7109375" style="57" bestFit="1" customWidth="1"/>
    <col min="6" max="6" width="13.85546875" style="57" customWidth="1"/>
    <col min="7" max="7" width="15" style="57" bestFit="1" customWidth="1"/>
    <col min="8" max="8" width="35.42578125" style="57" customWidth="1"/>
    <col min="9" max="9" width="19.7109375" style="57" customWidth="1"/>
    <col min="10" max="12" width="9.140625" style="57"/>
    <col min="13" max="13" width="11" style="57" bestFit="1" customWidth="1"/>
    <col min="14" max="16384" width="9.140625" style="57"/>
  </cols>
  <sheetData>
    <row r="1" spans="1:28" ht="23.25" x14ac:dyDescent="0.35">
      <c r="A1" s="220" t="s">
        <v>0</v>
      </c>
      <c r="B1" s="221"/>
      <c r="C1" s="221"/>
      <c r="D1" s="221"/>
      <c r="E1" s="221"/>
      <c r="F1" s="221"/>
      <c r="G1" s="221"/>
      <c r="H1" s="222"/>
      <c r="I1" s="1"/>
      <c r="J1" s="1"/>
      <c r="K1" s="1"/>
    </row>
    <row r="2" spans="1:28" ht="15.75" x14ac:dyDescent="0.25">
      <c r="A2" s="1"/>
      <c r="B2" s="35"/>
      <c r="C2" s="2"/>
      <c r="D2" s="1"/>
      <c r="E2" s="1"/>
      <c r="F2" s="1"/>
      <c r="G2" s="1"/>
      <c r="H2" s="1"/>
      <c r="I2" s="1"/>
      <c r="J2" s="21" t="s">
        <v>28</v>
      </c>
      <c r="L2" s="1"/>
    </row>
    <row r="3" spans="1:28" x14ac:dyDescent="0.25">
      <c r="A3" s="22" t="s">
        <v>26</v>
      </c>
      <c r="B3" s="1"/>
      <c r="C3" s="1"/>
      <c r="D3" s="12"/>
      <c r="E3" s="12"/>
      <c r="F3" s="12"/>
      <c r="G3" s="13"/>
      <c r="H3" s="16"/>
      <c r="I3" s="17"/>
      <c r="J3" s="109">
        <v>1</v>
      </c>
      <c r="K3" s="100" t="s">
        <v>29</v>
      </c>
      <c r="L3" s="100"/>
      <c r="M3" s="100"/>
      <c r="N3" s="100"/>
      <c r="O3" s="100"/>
      <c r="P3" s="100"/>
      <c r="Q3" s="100"/>
      <c r="R3" s="100"/>
      <c r="S3" s="100"/>
      <c r="T3" s="100"/>
      <c r="U3" s="100"/>
      <c r="V3" s="100"/>
      <c r="W3" s="100"/>
      <c r="X3" s="100"/>
      <c r="Y3" s="100"/>
      <c r="Z3" s="100"/>
      <c r="AA3" s="100"/>
    </row>
    <row r="4" spans="1:28" ht="18" customHeight="1" x14ac:dyDescent="0.25">
      <c r="A4" s="79" t="s">
        <v>55</v>
      </c>
      <c r="B4" s="57" t="s">
        <v>79</v>
      </c>
      <c r="C4" s="117"/>
      <c r="D4" s="117"/>
      <c r="E4" s="117"/>
      <c r="F4" s="117"/>
      <c r="G4" s="117"/>
      <c r="H4" s="117"/>
      <c r="I4" s="49"/>
      <c r="J4" s="109">
        <v>2</v>
      </c>
      <c r="K4" s="100" t="s">
        <v>66</v>
      </c>
      <c r="L4" s="100"/>
      <c r="M4" s="100"/>
      <c r="N4" s="100"/>
      <c r="O4" s="100"/>
      <c r="P4" s="100"/>
      <c r="Q4" s="100"/>
      <c r="R4" s="100"/>
      <c r="S4" s="100"/>
      <c r="T4" s="100"/>
      <c r="U4" s="100"/>
      <c r="V4" s="100"/>
      <c r="W4" s="100"/>
      <c r="X4" s="100"/>
      <c r="Y4" s="100"/>
      <c r="Z4" s="100"/>
      <c r="AA4" s="100"/>
    </row>
    <row r="5" spans="1:28" ht="18" customHeight="1" x14ac:dyDescent="0.25">
      <c r="A5" s="79" t="s">
        <v>55</v>
      </c>
      <c r="B5" s="117" t="s">
        <v>80</v>
      </c>
      <c r="C5" s="97"/>
      <c r="D5" s="97"/>
      <c r="E5" s="97"/>
      <c r="F5" s="97"/>
      <c r="G5" s="97"/>
      <c r="H5" s="97"/>
      <c r="I5" s="49"/>
      <c r="J5" s="109">
        <v>3</v>
      </c>
      <c r="K5" s="100" t="s">
        <v>70</v>
      </c>
      <c r="X5" s="101"/>
      <c r="Y5" s="101"/>
      <c r="Z5" s="101"/>
      <c r="AA5" s="101"/>
      <c r="AB5" s="78"/>
    </row>
    <row r="6" spans="1:28" ht="18" customHeight="1" x14ac:dyDescent="0.25">
      <c r="B6" s="97" t="s">
        <v>57</v>
      </c>
      <c r="I6" s="98"/>
      <c r="J6" s="108" t="s">
        <v>74</v>
      </c>
      <c r="X6" s="99"/>
      <c r="Y6" s="99"/>
      <c r="Z6" s="99"/>
      <c r="AA6" s="99"/>
    </row>
    <row r="7" spans="1:28" ht="18" customHeight="1" x14ac:dyDescent="0.25">
      <c r="A7" s="79" t="s">
        <v>55</v>
      </c>
      <c r="B7" s="57" t="s">
        <v>81</v>
      </c>
      <c r="I7" s="15"/>
      <c r="J7" s="110">
        <v>4</v>
      </c>
      <c r="K7" s="57" t="s">
        <v>72</v>
      </c>
      <c r="L7" s="100"/>
      <c r="M7" s="100"/>
      <c r="N7" s="100"/>
      <c r="O7" s="100"/>
      <c r="P7" s="100"/>
      <c r="Q7" s="100"/>
      <c r="R7" s="100"/>
      <c r="S7" s="100"/>
      <c r="T7" s="100"/>
      <c r="U7" s="100"/>
      <c r="V7" s="100"/>
      <c r="W7" s="100"/>
      <c r="X7" s="49"/>
      <c r="Y7" s="49"/>
      <c r="Z7" s="49"/>
      <c r="AA7" s="49"/>
    </row>
    <row r="8" spans="1:28" ht="18" customHeight="1" x14ac:dyDescent="0.25">
      <c r="A8" s="79" t="s">
        <v>55</v>
      </c>
      <c r="B8" s="116" t="s">
        <v>78</v>
      </c>
      <c r="C8" s="116"/>
      <c r="D8" s="116"/>
      <c r="E8" s="116"/>
      <c r="F8" s="116"/>
      <c r="G8" s="116"/>
      <c r="H8" s="116"/>
      <c r="I8" s="102"/>
      <c r="J8" s="108" t="s">
        <v>75</v>
      </c>
      <c r="L8" s="97"/>
      <c r="M8" s="97"/>
      <c r="N8" s="97"/>
      <c r="O8" s="97"/>
      <c r="P8" s="97"/>
      <c r="Q8" s="97"/>
      <c r="R8" s="97"/>
      <c r="S8" s="97"/>
      <c r="T8" s="97"/>
      <c r="U8" s="97"/>
      <c r="V8" s="97"/>
      <c r="W8" s="97"/>
      <c r="X8" s="49"/>
      <c r="Y8" s="49"/>
      <c r="Z8" s="49"/>
      <c r="AA8" s="49"/>
    </row>
    <row r="9" spans="1:28" ht="18" customHeight="1" x14ac:dyDescent="0.25">
      <c r="A9" s="79"/>
      <c r="B9" s="77"/>
      <c r="C9" s="77"/>
      <c r="D9" s="77"/>
      <c r="E9" s="77"/>
      <c r="F9" s="77"/>
      <c r="G9" s="77"/>
      <c r="H9" s="77"/>
      <c r="I9" s="15"/>
      <c r="J9" s="53">
        <v>5</v>
      </c>
      <c r="K9" s="100" t="s">
        <v>71</v>
      </c>
      <c r="L9" s="103"/>
      <c r="M9" s="103"/>
      <c r="N9" s="103"/>
      <c r="O9" s="103"/>
      <c r="P9" s="103"/>
      <c r="Q9" s="103"/>
      <c r="R9" s="103"/>
      <c r="S9" s="103"/>
      <c r="T9" s="103"/>
      <c r="U9" s="103"/>
      <c r="V9" s="103"/>
      <c r="W9" s="103"/>
    </row>
    <row r="10" spans="1:28" ht="15.75" thickBot="1" x14ac:dyDescent="0.3">
      <c r="A10" s="223" t="s">
        <v>67</v>
      </c>
      <c r="B10" s="223"/>
      <c r="C10" s="223"/>
      <c r="D10" s="223"/>
      <c r="E10" s="223"/>
      <c r="F10" s="223"/>
      <c r="G10" s="223"/>
      <c r="H10" s="1"/>
      <c r="I10" s="1"/>
      <c r="J10" s="111">
        <v>6</v>
      </c>
      <c r="K10" s="57" t="s">
        <v>73</v>
      </c>
      <c r="L10" s="97"/>
      <c r="M10" s="97"/>
      <c r="N10" s="97"/>
      <c r="O10" s="97"/>
      <c r="P10" s="97"/>
      <c r="Q10" s="97"/>
      <c r="R10" s="97"/>
      <c r="S10" s="97"/>
      <c r="T10" s="97"/>
      <c r="U10" s="97"/>
      <c r="V10" s="97"/>
      <c r="W10" s="97"/>
    </row>
    <row r="11" spans="1:28" ht="18" customHeight="1" thickTop="1" x14ac:dyDescent="0.25">
      <c r="A11" s="224" t="s">
        <v>1</v>
      </c>
      <c r="B11" s="225"/>
      <c r="C11" s="226"/>
      <c r="D11" s="230" t="s">
        <v>2</v>
      </c>
      <c r="E11" s="232" t="s">
        <v>3</v>
      </c>
      <c r="F11" s="234" t="s">
        <v>4</v>
      </c>
      <c r="G11" s="236" t="s">
        <v>5</v>
      </c>
      <c r="H11" s="50"/>
      <c r="I11" s="50"/>
      <c r="J11" s="112">
        <v>7</v>
      </c>
      <c r="K11" s="113" t="s">
        <v>63</v>
      </c>
      <c r="L11" s="97"/>
      <c r="M11" s="97"/>
      <c r="N11" s="97"/>
      <c r="O11" s="97"/>
      <c r="P11" s="97"/>
      <c r="Q11" s="97"/>
      <c r="R11" s="97"/>
      <c r="S11" s="97"/>
      <c r="T11" s="97"/>
      <c r="U11" s="97"/>
      <c r="V11" s="97"/>
      <c r="W11" s="97"/>
    </row>
    <row r="12" spans="1:28" ht="18" customHeight="1" thickBot="1" x14ac:dyDescent="0.3">
      <c r="A12" s="227"/>
      <c r="B12" s="228"/>
      <c r="C12" s="229"/>
      <c r="D12" s="231"/>
      <c r="E12" s="233"/>
      <c r="F12" s="235"/>
      <c r="G12" s="237"/>
      <c r="H12" s="50"/>
      <c r="I12" s="50"/>
      <c r="J12" s="53"/>
      <c r="K12" s="97" t="s">
        <v>64</v>
      </c>
      <c r="L12" s="104"/>
      <c r="M12" s="104"/>
      <c r="N12" s="104"/>
      <c r="O12" s="104"/>
      <c r="P12" s="104"/>
      <c r="Q12" s="104"/>
      <c r="R12" s="104"/>
      <c r="S12" s="104"/>
      <c r="T12" s="104"/>
      <c r="U12" s="104"/>
      <c r="V12" s="104"/>
      <c r="W12" s="104"/>
    </row>
    <row r="13" spans="1:28" ht="18" customHeight="1" thickTop="1" thickBot="1" x14ac:dyDescent="0.3">
      <c r="A13" s="214" t="s">
        <v>6</v>
      </c>
      <c r="B13" s="215"/>
      <c r="C13" s="216"/>
      <c r="D13" s="9" t="s">
        <v>7</v>
      </c>
      <c r="E13" s="32">
        <v>199700</v>
      </c>
      <c r="F13" s="34">
        <f>E13/2</f>
        <v>99850</v>
      </c>
      <c r="G13" s="10">
        <v>1</v>
      </c>
      <c r="H13" s="1"/>
      <c r="I13" s="36"/>
      <c r="J13" s="53"/>
      <c r="K13" s="97" t="s">
        <v>65</v>
      </c>
      <c r="L13" s="104"/>
      <c r="M13" s="104"/>
      <c r="N13" s="104"/>
      <c r="O13" s="104"/>
      <c r="P13" s="104"/>
      <c r="Q13" s="104"/>
      <c r="R13" s="104"/>
      <c r="S13" s="104"/>
      <c r="T13" s="104"/>
      <c r="U13" s="104"/>
      <c r="V13" s="104"/>
      <c r="W13" s="104"/>
    </row>
    <row r="14" spans="1:28" ht="17.25" thickTop="1" thickBot="1" x14ac:dyDescent="0.3">
      <c r="A14" s="1"/>
      <c r="B14" s="1"/>
      <c r="C14" s="3"/>
      <c r="D14" s="7" t="s">
        <v>8</v>
      </c>
      <c r="E14" s="32">
        <v>179700</v>
      </c>
      <c r="F14" s="34">
        <f>E14/2</f>
        <v>89850</v>
      </c>
      <c r="G14" s="8">
        <v>1</v>
      </c>
      <c r="H14" s="38"/>
      <c r="I14" s="39"/>
      <c r="J14" s="110">
        <v>8</v>
      </c>
      <c r="K14" s="104" t="s">
        <v>37</v>
      </c>
    </row>
    <row r="15" spans="1:28" ht="17.25" thickTop="1" thickBot="1" x14ac:dyDescent="0.3">
      <c r="A15" s="1"/>
      <c r="B15" s="1"/>
      <c r="C15" s="3"/>
      <c r="D15" s="31" t="s">
        <v>9</v>
      </c>
      <c r="E15" s="33"/>
      <c r="F15" s="34">
        <f>E15/2</f>
        <v>0</v>
      </c>
      <c r="G15" s="6">
        <v>1</v>
      </c>
      <c r="H15" s="1"/>
      <c r="I15" s="36"/>
      <c r="J15" s="41">
        <v>9</v>
      </c>
      <c r="K15" s="104" t="s">
        <v>39</v>
      </c>
    </row>
    <row r="16" spans="1:28" ht="15" customHeight="1" thickTop="1" x14ac:dyDescent="0.25">
      <c r="A16" s="95" t="s">
        <v>82</v>
      </c>
      <c r="B16" s="1"/>
      <c r="C16" s="4"/>
      <c r="D16" s="4"/>
      <c r="E16" s="5"/>
      <c r="F16" s="4"/>
      <c r="G16" s="5"/>
      <c r="H16" s="5"/>
      <c r="I16" s="47"/>
      <c r="J16" s="1"/>
      <c r="K16" s="1"/>
    </row>
    <row r="17" spans="1:12" x14ac:dyDescent="0.25">
      <c r="A17" s="40"/>
      <c r="B17" s="1"/>
      <c r="C17" s="4"/>
      <c r="D17" s="4"/>
      <c r="E17" s="5"/>
      <c r="F17" s="4"/>
      <c r="G17" s="5"/>
      <c r="H17" s="5"/>
      <c r="I17" s="47"/>
      <c r="J17" s="1"/>
      <c r="K17" s="1"/>
      <c r="L17" s="57" t="s">
        <v>59</v>
      </c>
    </row>
    <row r="18" spans="1:12" x14ac:dyDescent="0.25">
      <c r="A18" s="40"/>
      <c r="B18" s="1"/>
      <c r="C18" s="4"/>
      <c r="D18" s="4"/>
      <c r="E18" s="5"/>
      <c r="F18" s="4"/>
      <c r="G18" s="5"/>
      <c r="H18" s="5"/>
      <c r="I18" s="47"/>
      <c r="J18" s="1"/>
      <c r="K18" s="1"/>
    </row>
    <row r="19" spans="1:12" x14ac:dyDescent="0.25">
      <c r="A19" s="205" t="s">
        <v>68</v>
      </c>
      <c r="B19" s="205"/>
      <c r="C19" s="205"/>
      <c r="D19" s="205"/>
      <c r="E19" s="205"/>
      <c r="F19" s="205"/>
      <c r="G19" s="205"/>
      <c r="H19" s="205"/>
      <c r="I19" s="4"/>
      <c r="J19" s="1"/>
      <c r="K19" s="1"/>
    </row>
    <row r="20" spans="1:12" x14ac:dyDescent="0.25">
      <c r="A20" s="206" t="s">
        <v>11</v>
      </c>
      <c r="B20" s="207"/>
      <c r="C20" s="18" t="s">
        <v>12</v>
      </c>
      <c r="D20" s="19" t="s">
        <v>13</v>
      </c>
      <c r="E20" s="18" t="s">
        <v>14</v>
      </c>
      <c r="F20" s="19" t="s">
        <v>15</v>
      </c>
      <c r="G20" s="19" t="s">
        <v>16</v>
      </c>
      <c r="H20" s="18" t="s">
        <v>17</v>
      </c>
      <c r="I20" s="1"/>
      <c r="J20" s="1"/>
      <c r="K20" s="1"/>
    </row>
    <row r="21" spans="1:12" ht="51.75" thickBot="1" x14ac:dyDescent="0.3">
      <c r="A21" s="217" t="s">
        <v>18</v>
      </c>
      <c r="B21" s="218"/>
      <c r="C21" s="28" t="s">
        <v>2</v>
      </c>
      <c r="D21" s="29" t="s">
        <v>19</v>
      </c>
      <c r="E21" s="28" t="s">
        <v>4</v>
      </c>
      <c r="F21" s="29" t="s">
        <v>20</v>
      </c>
      <c r="G21" s="29" t="s">
        <v>61</v>
      </c>
      <c r="H21" s="30" t="s">
        <v>21</v>
      </c>
      <c r="I21" s="11"/>
      <c r="J21" s="11"/>
      <c r="K21" s="11"/>
    </row>
    <row r="22" spans="1:12" ht="16.5" thickTop="1" thickBot="1" x14ac:dyDescent="0.3">
      <c r="A22" s="219" t="s">
        <v>93</v>
      </c>
      <c r="B22" s="204"/>
      <c r="C22" s="24" t="s">
        <v>7</v>
      </c>
      <c r="D22" s="26">
        <v>2659</v>
      </c>
      <c r="E22" s="81">
        <f>IF(C22=$D$13,$F$13*$G$13,IF(C22=$D$14,$F$14*$G$14))</f>
        <v>99850</v>
      </c>
      <c r="F22" s="107">
        <f t="shared" ref="F22:F33" si="0">D22/E22</f>
        <v>2.6629944917376063E-2</v>
      </c>
      <c r="G22" s="27">
        <v>2.5000000000000001E-2</v>
      </c>
      <c r="H22" s="105">
        <f t="shared" ref="H22:H33" si="1">F22-G22</f>
        <v>1.6299449173760618E-3</v>
      </c>
      <c r="I22" s="114"/>
    </row>
    <row r="23" spans="1:12" ht="16.5" thickTop="1" thickBot="1" x14ac:dyDescent="0.3">
      <c r="A23" s="219"/>
      <c r="B23" s="204"/>
      <c r="C23" s="24" t="s">
        <v>8</v>
      </c>
      <c r="D23" s="26"/>
      <c r="E23" s="81">
        <f>IF(C23=$D$13,$F$13*$G$13,IF(C23=$D$14,$F$14*$G$14))</f>
        <v>89850</v>
      </c>
      <c r="F23" s="107">
        <f t="shared" si="0"/>
        <v>0</v>
      </c>
      <c r="G23" s="27"/>
      <c r="H23" s="105">
        <f t="shared" si="1"/>
        <v>0</v>
      </c>
      <c r="I23" s="106"/>
    </row>
    <row r="24" spans="1:12" ht="16.5" thickTop="1" thickBot="1" x14ac:dyDescent="0.3">
      <c r="A24" s="201"/>
      <c r="B24" s="204"/>
      <c r="C24" s="24" t="s">
        <v>8</v>
      </c>
      <c r="D24" s="26"/>
      <c r="E24" s="81">
        <f t="shared" ref="E24:E33" si="2">IF(C24=$D$13,$F$13*$G$13,IF(C24=$D$14,$F$14*$G$14))</f>
        <v>89850</v>
      </c>
      <c r="F24" s="107">
        <f t="shared" si="0"/>
        <v>0</v>
      </c>
      <c r="G24" s="27"/>
      <c r="H24" s="105">
        <f t="shared" si="1"/>
        <v>0</v>
      </c>
    </row>
    <row r="25" spans="1:12" ht="16.5" thickTop="1" thickBot="1" x14ac:dyDescent="0.3">
      <c r="A25" s="201"/>
      <c r="B25" s="204"/>
      <c r="C25" s="24" t="s">
        <v>8</v>
      </c>
      <c r="D25" s="26"/>
      <c r="E25" s="81">
        <f t="shared" si="2"/>
        <v>89850</v>
      </c>
      <c r="F25" s="107">
        <f t="shared" si="0"/>
        <v>0</v>
      </c>
      <c r="G25" s="27"/>
      <c r="H25" s="105">
        <f t="shared" si="1"/>
        <v>0</v>
      </c>
      <c r="K25" s="57" t="s">
        <v>94</v>
      </c>
    </row>
    <row r="26" spans="1:12" ht="16.5" thickTop="1" thickBot="1" x14ac:dyDescent="0.3">
      <c r="A26" s="201"/>
      <c r="B26" s="202"/>
      <c r="C26" s="25" t="s">
        <v>8</v>
      </c>
      <c r="D26" s="26"/>
      <c r="E26" s="81">
        <f t="shared" si="2"/>
        <v>89850</v>
      </c>
      <c r="F26" s="107">
        <f t="shared" si="0"/>
        <v>0</v>
      </c>
      <c r="G26" s="27"/>
      <c r="H26" s="105">
        <f t="shared" si="1"/>
        <v>0</v>
      </c>
      <c r="I26" s="80"/>
      <c r="J26" s="1"/>
      <c r="K26" s="1"/>
    </row>
    <row r="27" spans="1:12" ht="16.5" thickTop="1" thickBot="1" x14ac:dyDescent="0.3">
      <c r="A27" s="201"/>
      <c r="B27" s="202"/>
      <c r="C27" s="25" t="s">
        <v>7</v>
      </c>
      <c r="D27" s="26"/>
      <c r="E27" s="81">
        <f t="shared" si="2"/>
        <v>99850</v>
      </c>
      <c r="F27" s="107">
        <f t="shared" si="0"/>
        <v>0</v>
      </c>
      <c r="G27" s="27"/>
      <c r="H27" s="105">
        <f t="shared" si="1"/>
        <v>0</v>
      </c>
      <c r="J27" s="1"/>
      <c r="K27" s="1"/>
    </row>
    <row r="28" spans="1:12" ht="16.5" thickTop="1" thickBot="1" x14ac:dyDescent="0.3">
      <c r="A28" s="201"/>
      <c r="B28" s="204"/>
      <c r="C28" s="25" t="s">
        <v>8</v>
      </c>
      <c r="D28" s="26"/>
      <c r="E28" s="81">
        <f t="shared" si="2"/>
        <v>89850</v>
      </c>
      <c r="F28" s="107">
        <f t="shared" si="0"/>
        <v>0</v>
      </c>
      <c r="G28" s="27"/>
      <c r="H28" s="105">
        <f t="shared" si="1"/>
        <v>0</v>
      </c>
      <c r="I28" s="1"/>
      <c r="J28" s="37"/>
      <c r="K28" s="1"/>
    </row>
    <row r="29" spans="1:12" ht="16.5" thickTop="1" thickBot="1" x14ac:dyDescent="0.3">
      <c r="A29" s="201"/>
      <c r="B29" s="202"/>
      <c r="C29" s="25" t="s">
        <v>7</v>
      </c>
      <c r="D29" s="26"/>
      <c r="E29" s="81">
        <f t="shared" si="2"/>
        <v>99850</v>
      </c>
      <c r="F29" s="107">
        <f t="shared" si="0"/>
        <v>0</v>
      </c>
      <c r="G29" s="27"/>
      <c r="H29" s="105">
        <f t="shared" si="1"/>
        <v>0</v>
      </c>
      <c r="I29" s="1"/>
      <c r="J29" s="1"/>
      <c r="K29" s="1"/>
    </row>
    <row r="30" spans="1:12" ht="16.5" thickTop="1" thickBot="1" x14ac:dyDescent="0.3">
      <c r="A30" s="201"/>
      <c r="B30" s="202"/>
      <c r="C30" s="25" t="s">
        <v>7</v>
      </c>
      <c r="D30" s="26"/>
      <c r="E30" s="81">
        <f t="shared" si="2"/>
        <v>99850</v>
      </c>
      <c r="F30" s="107">
        <f t="shared" si="0"/>
        <v>0</v>
      </c>
      <c r="G30" s="27"/>
      <c r="H30" s="105">
        <f t="shared" si="1"/>
        <v>0</v>
      </c>
      <c r="I30" s="1"/>
      <c r="J30" s="1"/>
      <c r="K30" s="1"/>
    </row>
    <row r="31" spans="1:12" ht="16.5" thickTop="1" thickBot="1" x14ac:dyDescent="0.3">
      <c r="A31" s="201"/>
      <c r="B31" s="202"/>
      <c r="C31" s="25" t="s">
        <v>8</v>
      </c>
      <c r="D31" s="26"/>
      <c r="E31" s="81">
        <f t="shared" si="2"/>
        <v>89850</v>
      </c>
      <c r="F31" s="107">
        <f t="shared" si="0"/>
        <v>0</v>
      </c>
      <c r="G31" s="27"/>
      <c r="H31" s="105">
        <f t="shared" si="1"/>
        <v>0</v>
      </c>
      <c r="J31" s="1"/>
      <c r="K31" s="1"/>
    </row>
    <row r="32" spans="1:12" ht="16.5" thickTop="1" thickBot="1" x14ac:dyDescent="0.3">
      <c r="A32" s="201"/>
      <c r="B32" s="202"/>
      <c r="C32" s="25" t="s">
        <v>7</v>
      </c>
      <c r="D32" s="26"/>
      <c r="E32" s="81">
        <f t="shared" si="2"/>
        <v>99850</v>
      </c>
      <c r="F32" s="107">
        <f t="shared" si="0"/>
        <v>0</v>
      </c>
      <c r="G32" s="27"/>
      <c r="H32" s="105">
        <f t="shared" si="1"/>
        <v>0</v>
      </c>
      <c r="I32" s="203"/>
      <c r="J32" s="1"/>
      <c r="K32" s="1"/>
    </row>
    <row r="33" spans="1:11" ht="16.5" thickTop="1" thickBot="1" x14ac:dyDescent="0.3">
      <c r="A33" s="201"/>
      <c r="B33" s="204"/>
      <c r="C33" s="25" t="s">
        <v>8</v>
      </c>
      <c r="D33" s="26"/>
      <c r="E33" s="81">
        <f t="shared" si="2"/>
        <v>89850</v>
      </c>
      <c r="F33" s="107">
        <f t="shared" si="0"/>
        <v>0</v>
      </c>
      <c r="G33" s="27"/>
      <c r="H33" s="105">
        <f t="shared" si="1"/>
        <v>0</v>
      </c>
      <c r="I33" s="203"/>
      <c r="J33" s="1"/>
      <c r="K33" s="1"/>
    </row>
    <row r="34" spans="1:11" s="96" customFormat="1" ht="15.75" thickTop="1" x14ac:dyDescent="0.25">
      <c r="A34" s="95" t="s">
        <v>23</v>
      </c>
      <c r="B34" s="11"/>
      <c r="C34" s="11"/>
      <c r="D34" s="11"/>
      <c r="E34" s="11"/>
      <c r="F34" s="11"/>
      <c r="G34" s="11"/>
      <c r="H34" s="11"/>
      <c r="I34" s="11"/>
      <c r="J34" s="11"/>
      <c r="K34" s="11"/>
    </row>
    <row r="35" spans="1:11" x14ac:dyDescent="0.25">
      <c r="A35" s="3" t="s">
        <v>62</v>
      </c>
      <c r="B35" s="1"/>
      <c r="C35" s="1"/>
      <c r="D35" s="12"/>
      <c r="E35" s="12"/>
      <c r="F35" s="12"/>
      <c r="G35" s="13"/>
      <c r="H35" s="16"/>
      <c r="I35" s="17"/>
      <c r="J35" s="1"/>
      <c r="K35" s="1"/>
    </row>
    <row r="36" spans="1:11" x14ac:dyDescent="0.25">
      <c r="A36" s="205" t="s">
        <v>69</v>
      </c>
      <c r="B36" s="205"/>
      <c r="C36" s="205"/>
      <c r="D36" s="205"/>
      <c r="E36" s="205"/>
      <c r="F36" s="205"/>
      <c r="G36" s="13"/>
      <c r="H36" s="16"/>
      <c r="I36" s="17"/>
      <c r="J36" s="1"/>
      <c r="K36" s="1"/>
    </row>
    <row r="37" spans="1:11" x14ac:dyDescent="0.25">
      <c r="A37" s="206" t="s">
        <v>11</v>
      </c>
      <c r="B37" s="207"/>
      <c r="C37" s="18" t="s">
        <v>12</v>
      </c>
      <c r="D37" s="19" t="s">
        <v>13</v>
      </c>
      <c r="E37" s="18" t="s">
        <v>14</v>
      </c>
      <c r="F37" s="19" t="s">
        <v>15</v>
      </c>
      <c r="G37" s="13"/>
      <c r="H37" s="16"/>
      <c r="I37" s="17"/>
      <c r="J37" s="1"/>
      <c r="K37" s="1"/>
    </row>
    <row r="38" spans="1:11" ht="39" x14ac:dyDescent="0.25">
      <c r="A38" s="208" t="s">
        <v>32</v>
      </c>
      <c r="B38" s="209"/>
      <c r="C38" s="93" t="s">
        <v>33</v>
      </c>
      <c r="D38" s="82" t="s">
        <v>34</v>
      </c>
      <c r="E38" s="82" t="s">
        <v>38</v>
      </c>
      <c r="F38" s="83" t="s">
        <v>36</v>
      </c>
      <c r="H38" s="16"/>
      <c r="I38" s="17"/>
      <c r="J38" s="1"/>
      <c r="K38" s="1"/>
    </row>
    <row r="39" spans="1:11" x14ac:dyDescent="0.25">
      <c r="A39" s="210"/>
      <c r="B39" s="211"/>
      <c r="C39" s="94" t="s">
        <v>7</v>
      </c>
      <c r="D39" s="84"/>
      <c r="E39" s="85" t="e">
        <f>E41/D41*D39</f>
        <v>#DIV/0!</v>
      </c>
      <c r="F39" s="86" t="e">
        <f>F41/D41*D39</f>
        <v>#DIV/0!</v>
      </c>
      <c r="H39" s="16"/>
      <c r="I39" s="17"/>
      <c r="J39" s="1"/>
      <c r="K39" s="1"/>
    </row>
    <row r="40" spans="1:11" x14ac:dyDescent="0.25">
      <c r="A40" s="210"/>
      <c r="B40" s="211"/>
      <c r="C40" s="94" t="s">
        <v>8</v>
      </c>
      <c r="D40" s="84"/>
      <c r="E40" s="87" t="e">
        <f>E41/D41*D40</f>
        <v>#DIV/0!</v>
      </c>
      <c r="F40" s="88" t="e">
        <f>F41/D41*D40</f>
        <v>#DIV/0!</v>
      </c>
      <c r="H40" s="16"/>
      <c r="I40" s="17"/>
      <c r="J40" s="1"/>
      <c r="K40" s="1"/>
    </row>
    <row r="41" spans="1:11" x14ac:dyDescent="0.25">
      <c r="A41" s="212"/>
      <c r="B41" s="213"/>
      <c r="C41" s="89" t="s">
        <v>35</v>
      </c>
      <c r="D41" s="90">
        <f>SUM(D39:D40)</f>
        <v>0</v>
      </c>
      <c r="E41" s="91"/>
      <c r="F41" s="92"/>
      <c r="H41" s="16"/>
      <c r="I41" s="17"/>
      <c r="J41" s="1"/>
      <c r="K41" s="1">
        <f>8.43+8.43+15.57</f>
        <v>32.43</v>
      </c>
    </row>
    <row r="42" spans="1:11" x14ac:dyDescent="0.25">
      <c r="A42" s="95" t="s">
        <v>23</v>
      </c>
      <c r="B42" s="1"/>
      <c r="C42" s="1"/>
      <c r="D42" s="12"/>
      <c r="E42" s="12"/>
      <c r="F42" s="12"/>
      <c r="G42" s="13"/>
      <c r="H42" s="16"/>
      <c r="I42" s="17"/>
      <c r="J42" s="1"/>
      <c r="K42" s="1"/>
    </row>
    <row r="43" spans="1:11" x14ac:dyDescent="0.25">
      <c r="A43" s="1"/>
      <c r="B43" s="1"/>
      <c r="C43" s="1"/>
      <c r="D43" s="12"/>
      <c r="E43" s="12"/>
      <c r="F43" s="12"/>
      <c r="G43" s="13"/>
      <c r="H43" s="16"/>
      <c r="I43" s="17"/>
      <c r="J43" s="1"/>
      <c r="K43" s="1"/>
    </row>
    <row r="44" spans="1:11" x14ac:dyDescent="0.25">
      <c r="A44" s="1"/>
      <c r="B44" s="1"/>
      <c r="C44" s="1"/>
      <c r="D44" s="12"/>
      <c r="E44" s="12"/>
      <c r="F44" s="12"/>
      <c r="G44" s="13"/>
      <c r="H44" s="16"/>
      <c r="I44" s="17"/>
      <c r="J44" s="1"/>
      <c r="K44" s="1"/>
    </row>
    <row r="45" spans="1:11" x14ac:dyDescent="0.25">
      <c r="A45" s="58" t="s">
        <v>24</v>
      </c>
      <c r="B45" s="59"/>
      <c r="C45" s="59"/>
      <c r="D45" s="12"/>
      <c r="E45" s="12"/>
      <c r="F45" s="12"/>
      <c r="G45" s="13"/>
      <c r="H45" s="16"/>
      <c r="I45" s="17"/>
      <c r="J45" s="1"/>
      <c r="K45" s="1"/>
    </row>
    <row r="46" spans="1:11" x14ac:dyDescent="0.25">
      <c r="A46" s="59"/>
      <c r="B46" s="60" t="s">
        <v>25</v>
      </c>
      <c r="C46" s="59"/>
      <c r="D46" s="12"/>
      <c r="E46" s="12"/>
      <c r="F46" s="12"/>
      <c r="G46" s="13"/>
      <c r="H46" s="16"/>
      <c r="I46" s="17"/>
      <c r="J46" s="1"/>
      <c r="K46" s="1"/>
    </row>
    <row r="47" spans="1:11" x14ac:dyDescent="0.25">
      <c r="A47" s="1"/>
      <c r="B47" s="20"/>
      <c r="C47" s="1"/>
      <c r="D47" s="12"/>
      <c r="E47" s="12"/>
      <c r="F47" s="12"/>
      <c r="G47" s="13"/>
      <c r="H47" s="16"/>
      <c r="I47" s="17"/>
      <c r="J47" s="1"/>
      <c r="K47" s="1"/>
    </row>
    <row r="48" spans="1:11" x14ac:dyDescent="0.25">
      <c r="A48" s="1"/>
      <c r="B48" s="1"/>
      <c r="C48" s="14"/>
      <c r="D48" s="12"/>
      <c r="E48" s="12"/>
      <c r="F48" s="12"/>
      <c r="G48" s="13"/>
      <c r="H48" s="16"/>
      <c r="I48" s="17"/>
      <c r="J48" s="1"/>
    </row>
    <row r="49" spans="1:10" ht="15.75" x14ac:dyDescent="0.25">
      <c r="A49" s="21" t="s">
        <v>28</v>
      </c>
      <c r="B49" s="1"/>
      <c r="C49" s="1"/>
      <c r="D49" s="12"/>
      <c r="E49" s="12"/>
      <c r="F49" s="12"/>
      <c r="G49" s="13"/>
      <c r="H49" s="16"/>
      <c r="I49" s="17"/>
      <c r="J49" s="1"/>
    </row>
    <row r="50" spans="1:10" x14ac:dyDescent="0.25">
      <c r="A50" s="41"/>
      <c r="B50" s="51"/>
      <c r="C50" s="51"/>
      <c r="D50" s="51"/>
      <c r="E50" s="51"/>
      <c r="F50" s="51"/>
      <c r="G50" s="51"/>
      <c r="H50" s="51"/>
      <c r="I50" s="17"/>
      <c r="J50" s="1"/>
    </row>
    <row r="51" spans="1:10" x14ac:dyDescent="0.25">
      <c r="A51" s="41"/>
      <c r="B51" s="51"/>
      <c r="C51" s="42"/>
      <c r="D51" s="43"/>
      <c r="E51" s="43"/>
      <c r="F51" s="43"/>
      <c r="G51" s="44"/>
      <c r="H51" s="45"/>
      <c r="I51" s="17"/>
      <c r="J51" s="1"/>
    </row>
    <row r="52" spans="1:10" x14ac:dyDescent="0.25">
      <c r="A52" s="46"/>
      <c r="B52" s="200"/>
      <c r="C52" s="200"/>
      <c r="D52" s="200"/>
      <c r="E52" s="200"/>
      <c r="F52" s="200"/>
      <c r="G52" s="200"/>
      <c r="H52" s="200"/>
      <c r="I52" s="17"/>
      <c r="J52" s="1"/>
    </row>
    <row r="53" spans="1:10" ht="409.5" x14ac:dyDescent="0.25">
      <c r="A53" s="46" t="s">
        <v>30</v>
      </c>
      <c r="B53" s="49" t="s">
        <v>31</v>
      </c>
      <c r="C53" s="49"/>
      <c r="D53" s="49"/>
      <c r="E53" s="49"/>
      <c r="F53" s="49"/>
      <c r="G53" s="49"/>
      <c r="H53" s="49"/>
      <c r="I53" s="17"/>
      <c r="J53" s="1"/>
    </row>
    <row r="54" spans="1:10" ht="15.75" x14ac:dyDescent="0.25">
      <c r="A54" s="53">
        <v>5</v>
      </c>
      <c r="B54" s="104" t="s">
        <v>37</v>
      </c>
    </row>
    <row r="55" spans="1:10" ht="15.75" x14ac:dyDescent="0.25">
      <c r="A55" s="53">
        <v>6</v>
      </c>
      <c r="B55" s="104" t="s">
        <v>39</v>
      </c>
      <c r="H55" s="57" t="s">
        <v>40</v>
      </c>
    </row>
    <row r="56" spans="1:10" x14ac:dyDescent="0.25">
      <c r="A56" s="56"/>
      <c r="B56" s="56" t="s">
        <v>41</v>
      </c>
      <c r="C56" s="56"/>
      <c r="D56" s="56"/>
      <c r="E56" s="56"/>
      <c r="F56" s="56"/>
      <c r="G56" s="56"/>
    </row>
    <row r="58" spans="1:10" ht="15.75" x14ac:dyDescent="0.25">
      <c r="A58" s="21" t="s">
        <v>48</v>
      </c>
    </row>
    <row r="60" spans="1:10" x14ac:dyDescent="0.25">
      <c r="A60" s="53">
        <v>1</v>
      </c>
      <c r="B60" s="69" t="s">
        <v>42</v>
      </c>
      <c r="C60" s="66"/>
      <c r="D60" s="66"/>
      <c r="E60" s="66"/>
      <c r="F60" s="67"/>
    </row>
    <row r="61" spans="1:10" x14ac:dyDescent="0.25">
      <c r="A61" s="74"/>
      <c r="H61" s="71"/>
      <c r="I61" s="72"/>
    </row>
    <row r="62" spans="1:10" x14ac:dyDescent="0.25">
      <c r="A62" s="74"/>
      <c r="B62" s="64"/>
      <c r="C62" s="64"/>
      <c r="D62" s="66"/>
      <c r="E62" s="66"/>
      <c r="F62" s="66"/>
      <c r="G62" s="67"/>
      <c r="H62" s="71"/>
      <c r="I62" s="61"/>
    </row>
    <row r="63" spans="1:10" x14ac:dyDescent="0.25">
      <c r="A63" s="64"/>
      <c r="B63" s="64"/>
      <c r="C63" s="69"/>
      <c r="D63" s="66"/>
      <c r="E63" s="66"/>
      <c r="F63" s="66"/>
      <c r="G63" s="67"/>
      <c r="H63" s="71"/>
      <c r="I63" s="72"/>
    </row>
    <row r="64" spans="1:10" x14ac:dyDescent="0.25">
      <c r="A64" s="64"/>
      <c r="B64" s="64"/>
      <c r="C64" s="64"/>
      <c r="D64" s="64"/>
      <c r="E64" s="64"/>
      <c r="F64" s="64"/>
      <c r="G64" s="64"/>
      <c r="H64" s="64"/>
      <c r="I64" s="72"/>
    </row>
    <row r="65" spans="1:9" x14ac:dyDescent="0.25">
      <c r="A65" s="64"/>
      <c r="B65" s="64"/>
      <c r="C65" s="64"/>
      <c r="D65" s="64"/>
      <c r="E65" s="64"/>
      <c r="F65" s="64"/>
      <c r="G65" s="64"/>
      <c r="H65" s="64"/>
      <c r="I65" s="72"/>
    </row>
    <row r="66" spans="1:9" x14ac:dyDescent="0.25">
      <c r="A66" s="64"/>
      <c r="B66" s="64"/>
      <c r="C66" s="66"/>
      <c r="D66" s="66"/>
      <c r="E66" s="66"/>
      <c r="F66" s="66"/>
      <c r="G66" s="67"/>
      <c r="H66" s="71"/>
      <c r="I66" s="72"/>
    </row>
    <row r="67" spans="1:9" x14ac:dyDescent="0.25">
      <c r="A67" s="64"/>
      <c r="B67" s="64"/>
      <c r="C67" s="64"/>
      <c r="D67" s="66"/>
      <c r="E67" s="66"/>
      <c r="F67" s="66"/>
      <c r="G67" s="67"/>
      <c r="H67" s="71"/>
      <c r="I67" s="72"/>
    </row>
    <row r="68" spans="1:9" x14ac:dyDescent="0.25">
      <c r="A68" s="64"/>
      <c r="B68" s="64"/>
      <c r="C68" s="64"/>
      <c r="D68" s="66"/>
      <c r="E68" s="66"/>
      <c r="F68" s="66"/>
      <c r="G68" s="67"/>
      <c r="H68" s="71"/>
      <c r="I68" s="72"/>
    </row>
    <row r="69" spans="1:9" x14ac:dyDescent="0.25">
      <c r="A69" s="64"/>
      <c r="B69" s="64"/>
      <c r="C69" s="64"/>
      <c r="D69" s="66"/>
      <c r="E69" s="66"/>
      <c r="F69" s="66"/>
      <c r="G69" s="67"/>
      <c r="H69" s="71"/>
      <c r="I69" s="72"/>
    </row>
    <row r="81" spans="1:11" x14ac:dyDescent="0.25">
      <c r="A81" s="73"/>
      <c r="B81" s="75" t="s">
        <v>43</v>
      </c>
      <c r="C81" s="64"/>
      <c r="D81" s="64"/>
      <c r="E81" s="64"/>
      <c r="F81" s="64"/>
      <c r="G81" s="64"/>
      <c r="H81" s="64"/>
      <c r="I81" s="64"/>
    </row>
    <row r="82" spans="1:11" x14ac:dyDescent="0.25">
      <c r="A82" s="64"/>
      <c r="B82" s="75" t="s">
        <v>44</v>
      </c>
      <c r="C82" s="64"/>
      <c r="D82" s="64"/>
      <c r="E82" s="64"/>
      <c r="F82" s="64"/>
      <c r="G82" s="64"/>
      <c r="H82" s="64"/>
      <c r="I82" s="64"/>
    </row>
    <row r="86" spans="1:11" x14ac:dyDescent="0.25">
      <c r="K86" s="62"/>
    </row>
    <row r="95" spans="1:11" x14ac:dyDescent="0.25">
      <c r="A95" s="53">
        <v>2</v>
      </c>
      <c r="B95" s="75" t="s">
        <v>43</v>
      </c>
    </row>
    <row r="96" spans="1:11" x14ac:dyDescent="0.25">
      <c r="B96" s="75" t="s">
        <v>53</v>
      </c>
    </row>
    <row r="100" spans="1:10" ht="15.75" x14ac:dyDescent="0.25">
      <c r="A100" s="21" t="s">
        <v>49</v>
      </c>
    </row>
    <row r="101" spans="1:10" ht="15.75" x14ac:dyDescent="0.25">
      <c r="A101" s="21"/>
    </row>
    <row r="102" spans="1:10" x14ac:dyDescent="0.25">
      <c r="A102" s="63">
        <v>1</v>
      </c>
      <c r="B102" s="57" t="s">
        <v>50</v>
      </c>
    </row>
    <row r="103" spans="1:10" x14ac:dyDescent="0.25">
      <c r="A103" s="63">
        <v>2</v>
      </c>
      <c r="B103" s="57" t="s">
        <v>51</v>
      </c>
    </row>
    <row r="104" spans="1:10" x14ac:dyDescent="0.25">
      <c r="A104" s="63">
        <v>3</v>
      </c>
      <c r="B104" s="57" t="s">
        <v>52</v>
      </c>
    </row>
    <row r="108" spans="1:10" x14ac:dyDescent="0.25">
      <c r="J108" s="76" t="s">
        <v>54</v>
      </c>
    </row>
    <row r="130" spans="2:2" ht="15.75" x14ac:dyDescent="0.25">
      <c r="B130" s="68" t="s">
        <v>45</v>
      </c>
    </row>
    <row r="131" spans="2:2" x14ac:dyDescent="0.25">
      <c r="B131" s="70" t="s">
        <v>46</v>
      </c>
    </row>
    <row r="132" spans="2:2" x14ac:dyDescent="0.25">
      <c r="B132" s="70" t="s">
        <v>47</v>
      </c>
    </row>
  </sheetData>
  <mergeCells count="31">
    <mergeCell ref="A1:H1"/>
    <mergeCell ref="A10:G10"/>
    <mergeCell ref="A11:C12"/>
    <mergeCell ref="D11:D12"/>
    <mergeCell ref="E11:E12"/>
    <mergeCell ref="F11:F12"/>
    <mergeCell ref="G11:G12"/>
    <mergeCell ref="A29:B29"/>
    <mergeCell ref="A13:C13"/>
    <mergeCell ref="A19:H19"/>
    <mergeCell ref="A20:B20"/>
    <mergeCell ref="A21:B21"/>
    <mergeCell ref="A22:B22"/>
    <mergeCell ref="A23:B23"/>
    <mergeCell ref="A24:B24"/>
    <mergeCell ref="A25:B25"/>
    <mergeCell ref="A26:B26"/>
    <mergeCell ref="A27:B27"/>
    <mergeCell ref="A28:B28"/>
    <mergeCell ref="B52:H52"/>
    <mergeCell ref="A30:B30"/>
    <mergeCell ref="A31:B31"/>
    <mergeCell ref="A32:B32"/>
    <mergeCell ref="I32:I33"/>
    <mergeCell ref="A33:B33"/>
    <mergeCell ref="A36:F36"/>
    <mergeCell ref="A37:B37"/>
    <mergeCell ref="A38:B38"/>
    <mergeCell ref="A39:B39"/>
    <mergeCell ref="A40:B40"/>
    <mergeCell ref="A41:B41"/>
  </mergeCells>
  <hyperlinks>
    <hyperlink ref="B131" r:id="rId1"/>
    <hyperlink ref="B132"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
  <sheetViews>
    <sheetView topLeftCell="A19" zoomScaleNormal="100" workbookViewId="0">
      <selection activeCell="H14" sqref="A14:XFD14"/>
    </sheetView>
  </sheetViews>
  <sheetFormatPr defaultRowHeight="15" x14ac:dyDescent="0.25"/>
  <cols>
    <col min="2" max="2" width="9.140625" customWidth="1"/>
    <col min="3" max="3" width="16.28515625" customWidth="1"/>
    <col min="4" max="4" width="15.42578125" customWidth="1"/>
    <col min="5" max="5" width="12.7109375" bestFit="1" customWidth="1"/>
    <col min="6" max="6" width="13.85546875" customWidth="1"/>
    <col min="7" max="7" width="15" bestFit="1" customWidth="1"/>
    <col min="8" max="8" width="35.42578125" customWidth="1"/>
    <col min="9" max="9" width="19.7109375" customWidth="1"/>
    <col min="13" max="13" width="11" bestFit="1" customWidth="1"/>
  </cols>
  <sheetData>
    <row r="1" spans="1:28" ht="23.25" x14ac:dyDescent="0.35">
      <c r="A1" s="220" t="s">
        <v>0</v>
      </c>
      <c r="B1" s="221"/>
      <c r="C1" s="221"/>
      <c r="D1" s="221"/>
      <c r="E1" s="221"/>
      <c r="F1" s="221"/>
      <c r="G1" s="221"/>
      <c r="H1" s="222"/>
      <c r="I1" s="1"/>
      <c r="J1" s="1"/>
      <c r="K1" s="1"/>
    </row>
    <row r="2" spans="1:28" s="57" customFormat="1" ht="15.75" x14ac:dyDescent="0.25">
      <c r="A2" s="1"/>
      <c r="B2" s="35"/>
      <c r="C2" s="2"/>
      <c r="D2" s="1"/>
      <c r="E2" s="1"/>
      <c r="F2" s="1"/>
      <c r="G2" s="1"/>
      <c r="H2" s="1"/>
      <c r="I2" s="1"/>
      <c r="L2" s="1"/>
    </row>
    <row r="3" spans="1:28" ht="18.75" x14ac:dyDescent="0.3">
      <c r="A3" s="238" t="s">
        <v>28</v>
      </c>
      <c r="B3" s="239"/>
      <c r="C3" s="239"/>
      <c r="D3" s="239"/>
      <c r="E3" s="239"/>
      <c r="F3" s="239"/>
      <c r="G3" s="239"/>
      <c r="H3" s="240"/>
      <c r="I3" s="17"/>
      <c r="L3" s="100"/>
      <c r="M3" s="100"/>
      <c r="N3" s="100"/>
      <c r="O3" s="100"/>
      <c r="P3" s="100"/>
      <c r="Q3" s="100"/>
      <c r="R3" s="100"/>
      <c r="S3" s="100"/>
      <c r="T3" s="100"/>
      <c r="U3" s="100"/>
      <c r="V3" s="100"/>
      <c r="W3" s="100"/>
      <c r="X3" s="100"/>
      <c r="Y3" s="100"/>
      <c r="Z3" s="100"/>
      <c r="AA3" s="100"/>
      <c r="AB3" s="57"/>
    </row>
    <row r="4" spans="1:28" s="57" customFormat="1" ht="18.75" x14ac:dyDescent="0.3">
      <c r="A4" s="119" t="s">
        <v>84</v>
      </c>
      <c r="B4" s="238" t="s">
        <v>83</v>
      </c>
      <c r="C4" s="239"/>
      <c r="D4" s="239"/>
      <c r="E4" s="239"/>
      <c r="F4" s="239"/>
      <c r="G4" s="239"/>
      <c r="H4" s="240"/>
      <c r="I4" s="17"/>
      <c r="L4" s="100"/>
      <c r="M4" s="100"/>
      <c r="N4" s="100"/>
      <c r="O4" s="100"/>
      <c r="P4" s="100"/>
      <c r="Q4" s="100"/>
      <c r="R4" s="100"/>
      <c r="S4" s="100"/>
      <c r="T4" s="100"/>
      <c r="U4" s="100"/>
      <c r="V4" s="100"/>
      <c r="W4" s="100"/>
      <c r="X4" s="100"/>
      <c r="Y4" s="100"/>
      <c r="Z4" s="100"/>
      <c r="AA4" s="100"/>
    </row>
    <row r="5" spans="1:28" ht="18" customHeight="1" x14ac:dyDescent="0.25">
      <c r="A5" s="121">
        <v>1</v>
      </c>
      <c r="B5" s="122" t="s">
        <v>29</v>
      </c>
      <c r="C5" s="117"/>
      <c r="D5" s="117"/>
      <c r="E5" s="117"/>
      <c r="F5" s="117"/>
      <c r="G5" s="117"/>
      <c r="H5" s="117"/>
      <c r="I5" s="23"/>
      <c r="L5" s="100"/>
      <c r="M5" s="100"/>
      <c r="N5" s="100"/>
      <c r="O5" s="100"/>
      <c r="P5" s="100"/>
      <c r="Q5" s="100"/>
      <c r="R5" s="100"/>
      <c r="S5" s="100"/>
      <c r="T5" s="100"/>
      <c r="U5" s="100"/>
      <c r="V5" s="100"/>
      <c r="W5" s="100"/>
      <c r="X5" s="100"/>
      <c r="Y5" s="100"/>
      <c r="Z5" s="100"/>
      <c r="AA5" s="100"/>
      <c r="AB5" s="57"/>
    </row>
    <row r="6" spans="1:28" ht="18" customHeight="1" x14ac:dyDescent="0.25">
      <c r="A6" s="121">
        <v>2</v>
      </c>
      <c r="B6" s="122" t="s">
        <v>86</v>
      </c>
      <c r="I6" s="23"/>
      <c r="X6" s="101"/>
      <c r="Y6" s="101"/>
      <c r="Z6" s="101"/>
      <c r="AA6" s="101"/>
      <c r="AB6" s="52"/>
    </row>
    <row r="7" spans="1:28" ht="18" customHeight="1" x14ac:dyDescent="0.25">
      <c r="A7" s="121">
        <v>3</v>
      </c>
      <c r="B7" s="125" t="s">
        <v>89</v>
      </c>
      <c r="C7" s="76"/>
      <c r="D7" s="76"/>
      <c r="E7" s="76"/>
      <c r="F7" s="76"/>
      <c r="G7" s="76"/>
      <c r="I7" s="98"/>
      <c r="J7" s="108"/>
      <c r="X7" s="99"/>
      <c r="Y7" s="99"/>
      <c r="Z7" s="99"/>
      <c r="AA7" s="99"/>
      <c r="AB7" s="57"/>
    </row>
    <row r="8" spans="1:28" s="57" customFormat="1" ht="18" customHeight="1" x14ac:dyDescent="0.25">
      <c r="A8" s="121">
        <v>4</v>
      </c>
      <c r="B8" s="123" t="s">
        <v>85</v>
      </c>
      <c r="I8" s="15"/>
      <c r="J8" s="110"/>
      <c r="L8" s="100"/>
      <c r="M8" s="100"/>
      <c r="N8" s="100"/>
      <c r="O8" s="100"/>
      <c r="P8" s="100"/>
      <c r="Q8" s="100"/>
      <c r="R8" s="100"/>
      <c r="S8" s="100"/>
      <c r="T8" s="100"/>
      <c r="U8" s="100"/>
      <c r="V8" s="100"/>
      <c r="W8" s="100"/>
      <c r="X8" s="49"/>
      <c r="Y8" s="49"/>
      <c r="Z8" s="49"/>
      <c r="AA8" s="49"/>
    </row>
    <row r="9" spans="1:28" s="57" customFormat="1" ht="18" customHeight="1" x14ac:dyDescent="0.25">
      <c r="A9" s="121">
        <v>5</v>
      </c>
      <c r="B9" s="123" t="s">
        <v>90</v>
      </c>
      <c r="I9" s="15"/>
      <c r="J9" s="110"/>
      <c r="L9" s="100"/>
      <c r="M9" s="100"/>
      <c r="N9" s="100"/>
      <c r="O9" s="100"/>
      <c r="P9" s="100"/>
      <c r="Q9" s="100"/>
      <c r="R9" s="100"/>
      <c r="S9" s="100"/>
      <c r="T9" s="100"/>
      <c r="U9" s="100"/>
      <c r="V9" s="100"/>
      <c r="W9" s="100"/>
      <c r="X9" s="49"/>
      <c r="Y9" s="49"/>
      <c r="Z9" s="49"/>
      <c r="AA9" s="49"/>
    </row>
    <row r="10" spans="1:28" s="57" customFormat="1" ht="18" customHeight="1" x14ac:dyDescent="0.25">
      <c r="I10" s="15"/>
      <c r="J10" s="110"/>
      <c r="L10" s="100"/>
      <c r="M10" s="100"/>
      <c r="N10" s="100"/>
      <c r="O10" s="100"/>
      <c r="P10" s="100"/>
      <c r="Q10" s="100"/>
      <c r="R10" s="100"/>
      <c r="S10" s="100"/>
      <c r="T10" s="100"/>
      <c r="U10" s="100"/>
      <c r="V10" s="100"/>
      <c r="W10" s="100"/>
      <c r="X10" s="49"/>
      <c r="Y10" s="49"/>
      <c r="Z10" s="49"/>
      <c r="AA10" s="49"/>
    </row>
    <row r="11" spans="1:28" s="57" customFormat="1" ht="18" customHeight="1" x14ac:dyDescent="0.25">
      <c r="A11" s="79"/>
      <c r="B11" s="116"/>
      <c r="C11" s="116"/>
      <c r="D11" s="116"/>
      <c r="E11" s="116"/>
      <c r="F11" s="116"/>
      <c r="G11" s="116"/>
      <c r="H11" s="116"/>
      <c r="I11" s="102"/>
      <c r="V11" s="97"/>
      <c r="W11" s="97"/>
      <c r="X11" s="49"/>
      <c r="Y11" s="49"/>
      <c r="Z11" s="49"/>
      <c r="AA11" s="49"/>
    </row>
    <row r="12" spans="1:28" s="57" customFormat="1" ht="18" customHeight="1" x14ac:dyDescent="0.25">
      <c r="A12" s="79"/>
      <c r="B12" s="48"/>
      <c r="C12" s="48"/>
      <c r="D12" s="48"/>
      <c r="E12" s="48"/>
      <c r="F12" s="48"/>
      <c r="G12" s="48"/>
      <c r="H12" s="48"/>
      <c r="I12" s="15"/>
      <c r="V12" s="103"/>
      <c r="W12" s="103"/>
    </row>
    <row r="13" spans="1:28" ht="15.75" thickBot="1" x14ac:dyDescent="0.3">
      <c r="A13" s="223" t="s">
        <v>67</v>
      </c>
      <c r="B13" s="223"/>
      <c r="C13" s="223"/>
      <c r="D13" s="223"/>
      <c r="E13" s="223"/>
      <c r="F13" s="223"/>
      <c r="G13" s="223"/>
      <c r="H13" s="1"/>
      <c r="I13" s="1"/>
      <c r="V13" s="97"/>
      <c r="W13" s="97"/>
    </row>
    <row r="14" spans="1:28" ht="18" customHeight="1" thickTop="1" x14ac:dyDescent="0.25">
      <c r="A14" s="224" t="s">
        <v>1</v>
      </c>
      <c r="B14" s="225"/>
      <c r="C14" s="226"/>
      <c r="D14" s="230" t="s">
        <v>2</v>
      </c>
      <c r="E14" s="232" t="s">
        <v>3</v>
      </c>
      <c r="F14" s="234" t="s">
        <v>4</v>
      </c>
      <c r="G14" s="236" t="s">
        <v>5</v>
      </c>
      <c r="H14" s="50"/>
      <c r="I14" s="50"/>
      <c r="V14" s="97"/>
      <c r="W14" s="97"/>
    </row>
    <row r="15" spans="1:28" s="57" customFormat="1" ht="18" customHeight="1" thickBot="1" x14ac:dyDescent="0.3">
      <c r="A15" s="227"/>
      <c r="B15" s="228"/>
      <c r="C15" s="229"/>
      <c r="D15" s="231"/>
      <c r="E15" s="233"/>
      <c r="F15" s="235"/>
      <c r="G15" s="237"/>
      <c r="H15" s="50"/>
      <c r="I15" s="50"/>
      <c r="V15" s="104"/>
      <c r="W15" s="104"/>
    </row>
    <row r="16" spans="1:28" ht="18" customHeight="1" thickTop="1" thickBot="1" x14ac:dyDescent="0.3">
      <c r="A16" s="214" t="s">
        <v>6</v>
      </c>
      <c r="B16" s="215"/>
      <c r="C16" s="216"/>
      <c r="D16" s="9" t="s">
        <v>7</v>
      </c>
      <c r="E16" s="32">
        <v>199700</v>
      </c>
      <c r="F16" s="34">
        <f>E16/2</f>
        <v>99850</v>
      </c>
      <c r="G16" s="10">
        <v>1</v>
      </c>
      <c r="H16" s="1"/>
      <c r="I16" s="36"/>
      <c r="V16" s="104"/>
      <c r="W16" s="104"/>
    </row>
    <row r="17" spans="1:11" ht="16.5" thickTop="1" thickBot="1" x14ac:dyDescent="0.3">
      <c r="A17" s="1"/>
      <c r="B17" s="1"/>
      <c r="C17" s="3"/>
      <c r="D17" s="7" t="s">
        <v>8</v>
      </c>
      <c r="E17" s="32">
        <v>179700</v>
      </c>
      <c r="F17" s="34">
        <f>E17/2</f>
        <v>89850</v>
      </c>
      <c r="G17" s="8">
        <v>1</v>
      </c>
      <c r="H17" s="38"/>
      <c r="I17" s="39"/>
    </row>
    <row r="18" spans="1:11" ht="16.5" thickTop="1" thickBot="1" x14ac:dyDescent="0.3">
      <c r="A18" s="1"/>
      <c r="B18" s="1"/>
      <c r="C18" s="3"/>
      <c r="D18" s="31" t="s">
        <v>9</v>
      </c>
      <c r="E18" s="33"/>
      <c r="F18" s="34">
        <f>E18/2</f>
        <v>0</v>
      </c>
      <c r="G18" s="6">
        <v>1</v>
      </c>
      <c r="H18" s="1"/>
      <c r="I18" s="36"/>
    </row>
    <row r="19" spans="1:11" ht="15" customHeight="1" thickTop="1" x14ac:dyDescent="0.25">
      <c r="A19" s="95" t="s">
        <v>56</v>
      </c>
      <c r="B19" s="1"/>
      <c r="C19" s="4"/>
      <c r="D19" s="4"/>
      <c r="E19" s="5"/>
      <c r="F19" s="4"/>
      <c r="G19" s="5"/>
      <c r="H19" s="5"/>
      <c r="I19" s="47"/>
    </row>
    <row r="20" spans="1:11" s="57" customFormat="1" x14ac:dyDescent="0.25">
      <c r="A20" s="40"/>
      <c r="B20" s="1"/>
      <c r="C20" s="4"/>
      <c r="D20" s="4"/>
      <c r="E20" s="5"/>
      <c r="F20" s="4"/>
      <c r="G20" s="5"/>
      <c r="H20" s="5"/>
      <c r="I20" s="47"/>
    </row>
    <row r="21" spans="1:11" s="57" customFormat="1" x14ac:dyDescent="0.25">
      <c r="A21" s="40"/>
      <c r="B21" s="1"/>
      <c r="C21" s="4"/>
      <c r="D21" s="4"/>
      <c r="E21" s="5"/>
      <c r="F21" s="4"/>
      <c r="G21" s="5"/>
      <c r="H21" s="5"/>
      <c r="I21" s="47"/>
      <c r="J21" s="1"/>
      <c r="K21" s="1"/>
    </row>
    <row r="22" spans="1:11" x14ac:dyDescent="0.25">
      <c r="A22" s="205" t="s">
        <v>68</v>
      </c>
      <c r="B22" s="205"/>
      <c r="C22" s="205"/>
      <c r="D22" s="205"/>
      <c r="E22" s="205"/>
      <c r="F22" s="205"/>
      <c r="G22" s="205"/>
      <c r="H22" s="205"/>
      <c r="I22" s="4"/>
      <c r="J22" s="1"/>
      <c r="K22" s="1"/>
    </row>
    <row r="23" spans="1:11" x14ac:dyDescent="0.25">
      <c r="A23" s="206" t="s">
        <v>11</v>
      </c>
      <c r="B23" s="207"/>
      <c r="C23" s="18" t="s">
        <v>12</v>
      </c>
      <c r="D23" s="19" t="s">
        <v>13</v>
      </c>
      <c r="E23" s="18" t="s">
        <v>14</v>
      </c>
      <c r="F23" s="19" t="s">
        <v>15</v>
      </c>
      <c r="G23" s="19" t="s">
        <v>16</v>
      </c>
      <c r="H23" s="18" t="s">
        <v>17</v>
      </c>
      <c r="I23" s="1"/>
      <c r="J23" s="1"/>
      <c r="K23" s="1"/>
    </row>
    <row r="24" spans="1:11" ht="51.75" thickBot="1" x14ac:dyDescent="0.3">
      <c r="A24" s="217" t="s">
        <v>18</v>
      </c>
      <c r="B24" s="218"/>
      <c r="C24" s="28" t="s">
        <v>2</v>
      </c>
      <c r="D24" s="29" t="s">
        <v>19</v>
      </c>
      <c r="E24" s="28" t="s">
        <v>4</v>
      </c>
      <c r="F24" s="29" t="s">
        <v>20</v>
      </c>
      <c r="G24" s="29" t="s">
        <v>61</v>
      </c>
      <c r="H24" s="30" t="s">
        <v>21</v>
      </c>
      <c r="I24" s="11"/>
      <c r="J24" s="11"/>
      <c r="K24" s="11"/>
    </row>
    <row r="25" spans="1:11" ht="16.5" thickTop="1" thickBot="1" x14ac:dyDescent="0.3">
      <c r="A25" s="201" t="s">
        <v>22</v>
      </c>
      <c r="B25" s="204"/>
      <c r="C25" s="24" t="s">
        <v>7</v>
      </c>
      <c r="D25" s="26">
        <v>1108</v>
      </c>
      <c r="E25" s="81">
        <f>IF(C25=$D$16,$F$16*$G$16,IF(C25=$D$17,$F$17*$G$17))</f>
        <v>99850</v>
      </c>
      <c r="F25" s="107">
        <f t="shared" ref="F25:F36" si="0">D25/E25</f>
        <v>1.1096644967451177E-2</v>
      </c>
      <c r="G25" s="27">
        <v>0.01</v>
      </c>
      <c r="H25" s="105">
        <f t="shared" ref="H25:H36" si="1">F25-G25</f>
        <v>1.0966449674511772E-3</v>
      </c>
      <c r="I25" s="114"/>
    </row>
    <row r="26" spans="1:11" ht="16.5" thickTop="1" thickBot="1" x14ac:dyDescent="0.3">
      <c r="A26" s="201"/>
      <c r="B26" s="204"/>
      <c r="C26" s="24" t="s">
        <v>8</v>
      </c>
      <c r="D26" s="26">
        <v>1551</v>
      </c>
      <c r="E26" s="81">
        <f>IF(C26=$D$16,$F$16*$G$16,IF(C26=$D$17,$F$17*$G$17))</f>
        <v>89850</v>
      </c>
      <c r="F26" s="107">
        <f t="shared" si="0"/>
        <v>1.7262103505843073E-2</v>
      </c>
      <c r="G26" s="27">
        <v>1.4999999999999999E-2</v>
      </c>
      <c r="H26" s="105">
        <f t="shared" si="1"/>
        <v>2.2621035058430737E-3</v>
      </c>
      <c r="I26" s="106"/>
    </row>
    <row r="27" spans="1:11" ht="16.5" thickTop="1" thickBot="1" x14ac:dyDescent="0.3">
      <c r="A27" s="201"/>
      <c r="B27" s="204"/>
      <c r="C27" s="24" t="s">
        <v>8</v>
      </c>
      <c r="D27" s="26"/>
      <c r="E27" s="81">
        <f t="shared" ref="E27:E36" si="2">IF(C27=$D$16,$F$16*$G$16,IF(C27=$D$17,$F$17*$G$17))</f>
        <v>89850</v>
      </c>
      <c r="F27" s="107">
        <f t="shared" si="0"/>
        <v>0</v>
      </c>
      <c r="G27" s="27"/>
      <c r="H27" s="105">
        <f t="shared" si="1"/>
        <v>0</v>
      </c>
    </row>
    <row r="28" spans="1:11" ht="16.5" thickTop="1" thickBot="1" x14ac:dyDescent="0.3">
      <c r="A28" s="201"/>
      <c r="B28" s="204"/>
      <c r="C28" s="24" t="s">
        <v>8</v>
      </c>
      <c r="D28" s="26"/>
      <c r="E28" s="81">
        <f t="shared" si="2"/>
        <v>89850</v>
      </c>
      <c r="F28" s="107">
        <f t="shared" si="0"/>
        <v>0</v>
      </c>
      <c r="G28" s="27"/>
      <c r="H28" s="105">
        <f t="shared" si="1"/>
        <v>0</v>
      </c>
    </row>
    <row r="29" spans="1:11" ht="16.5" thickTop="1" thickBot="1" x14ac:dyDescent="0.3">
      <c r="A29" s="201"/>
      <c r="B29" s="202"/>
      <c r="C29" s="25" t="s">
        <v>8</v>
      </c>
      <c r="D29" s="26"/>
      <c r="E29" s="81">
        <f t="shared" si="2"/>
        <v>89850</v>
      </c>
      <c r="F29" s="107">
        <f t="shared" si="0"/>
        <v>0</v>
      </c>
      <c r="G29" s="27"/>
      <c r="H29" s="105">
        <f t="shared" si="1"/>
        <v>0</v>
      </c>
      <c r="I29" s="80"/>
      <c r="J29" s="1"/>
      <c r="K29" s="1"/>
    </row>
    <row r="30" spans="1:11" ht="16.5" thickTop="1" thickBot="1" x14ac:dyDescent="0.3">
      <c r="A30" s="201"/>
      <c r="B30" s="202"/>
      <c r="C30" s="25" t="s">
        <v>7</v>
      </c>
      <c r="D30" s="26"/>
      <c r="E30" s="81">
        <f t="shared" si="2"/>
        <v>99850</v>
      </c>
      <c r="F30" s="107">
        <f t="shared" si="0"/>
        <v>0</v>
      </c>
      <c r="G30" s="27"/>
      <c r="H30" s="105">
        <f t="shared" si="1"/>
        <v>0</v>
      </c>
      <c r="J30" s="1"/>
      <c r="K30" s="1"/>
    </row>
    <row r="31" spans="1:11" ht="16.5" thickTop="1" thickBot="1" x14ac:dyDescent="0.3">
      <c r="A31" s="201"/>
      <c r="B31" s="204"/>
      <c r="C31" s="25" t="s">
        <v>8</v>
      </c>
      <c r="D31" s="26"/>
      <c r="E31" s="81">
        <f t="shared" si="2"/>
        <v>89850</v>
      </c>
      <c r="F31" s="107">
        <f t="shared" si="0"/>
        <v>0</v>
      </c>
      <c r="G31" s="27"/>
      <c r="H31" s="105">
        <f t="shared" si="1"/>
        <v>0</v>
      </c>
      <c r="I31" s="1"/>
      <c r="J31" s="37"/>
      <c r="K31" s="1"/>
    </row>
    <row r="32" spans="1:11" ht="16.5" thickTop="1" thickBot="1" x14ac:dyDescent="0.3">
      <c r="A32" s="201"/>
      <c r="B32" s="202"/>
      <c r="C32" s="25" t="s">
        <v>7</v>
      </c>
      <c r="D32" s="26"/>
      <c r="E32" s="81">
        <f t="shared" si="2"/>
        <v>99850</v>
      </c>
      <c r="F32" s="107">
        <f t="shared" si="0"/>
        <v>0</v>
      </c>
      <c r="G32" s="27"/>
      <c r="H32" s="105">
        <f t="shared" si="1"/>
        <v>0</v>
      </c>
      <c r="I32" s="1"/>
      <c r="J32" s="1"/>
      <c r="K32" s="1"/>
    </row>
    <row r="33" spans="1:11" ht="16.5" thickTop="1" thickBot="1" x14ac:dyDescent="0.3">
      <c r="A33" s="201"/>
      <c r="B33" s="202"/>
      <c r="C33" s="25" t="s">
        <v>7</v>
      </c>
      <c r="D33" s="26"/>
      <c r="E33" s="81">
        <f t="shared" si="2"/>
        <v>99850</v>
      </c>
      <c r="F33" s="107">
        <f t="shared" si="0"/>
        <v>0</v>
      </c>
      <c r="G33" s="27"/>
      <c r="H33" s="105">
        <f t="shared" si="1"/>
        <v>0</v>
      </c>
      <c r="I33" s="1"/>
      <c r="J33" s="1"/>
      <c r="K33" s="1"/>
    </row>
    <row r="34" spans="1:11" ht="16.5" thickTop="1" thickBot="1" x14ac:dyDescent="0.3">
      <c r="A34" s="201"/>
      <c r="B34" s="202"/>
      <c r="C34" s="25" t="s">
        <v>8</v>
      </c>
      <c r="D34" s="26"/>
      <c r="E34" s="81">
        <f t="shared" si="2"/>
        <v>89850</v>
      </c>
      <c r="F34" s="107">
        <f t="shared" si="0"/>
        <v>0</v>
      </c>
      <c r="G34" s="27"/>
      <c r="H34" s="105">
        <f t="shared" si="1"/>
        <v>0</v>
      </c>
      <c r="J34" s="1"/>
      <c r="K34" s="1"/>
    </row>
    <row r="35" spans="1:11" ht="16.5" thickTop="1" thickBot="1" x14ac:dyDescent="0.3">
      <c r="A35" s="201"/>
      <c r="B35" s="202"/>
      <c r="C35" s="25" t="s">
        <v>7</v>
      </c>
      <c r="D35" s="26"/>
      <c r="E35" s="81">
        <f t="shared" si="2"/>
        <v>99850</v>
      </c>
      <c r="F35" s="107">
        <f t="shared" si="0"/>
        <v>0</v>
      </c>
      <c r="G35" s="27"/>
      <c r="H35" s="105">
        <f t="shared" si="1"/>
        <v>0</v>
      </c>
      <c r="I35" s="115"/>
      <c r="J35" s="1"/>
      <c r="K35" s="1"/>
    </row>
    <row r="36" spans="1:11" ht="16.5" thickTop="1" thickBot="1" x14ac:dyDescent="0.3">
      <c r="A36" s="201"/>
      <c r="B36" s="204"/>
      <c r="C36" s="25" t="s">
        <v>8</v>
      </c>
      <c r="D36" s="26"/>
      <c r="E36" s="81">
        <f t="shared" si="2"/>
        <v>89850</v>
      </c>
      <c r="F36" s="107">
        <f t="shared" si="0"/>
        <v>0</v>
      </c>
      <c r="G36" s="27"/>
      <c r="H36" s="105">
        <f t="shared" si="1"/>
        <v>0</v>
      </c>
      <c r="I36" s="115"/>
      <c r="J36" s="1"/>
      <c r="K36" s="1"/>
    </row>
    <row r="37" spans="1:11" s="96" customFormat="1" ht="15.75" thickTop="1" x14ac:dyDescent="0.25">
      <c r="A37" s="95" t="s">
        <v>23</v>
      </c>
      <c r="B37" s="11"/>
      <c r="C37" s="11"/>
      <c r="D37" s="11"/>
      <c r="E37" s="11"/>
      <c r="F37" s="11"/>
      <c r="G37" s="11"/>
      <c r="H37" s="11"/>
      <c r="I37" s="11"/>
      <c r="J37" s="11"/>
      <c r="K37" s="11"/>
    </row>
    <row r="38" spans="1:11" s="57" customFormat="1" x14ac:dyDescent="0.25">
      <c r="A38" s="3" t="s">
        <v>62</v>
      </c>
      <c r="B38" s="1"/>
      <c r="C38" s="1"/>
      <c r="D38" s="12"/>
      <c r="E38" s="12"/>
      <c r="F38" s="12"/>
      <c r="G38" s="13"/>
      <c r="H38" s="16"/>
      <c r="I38" s="17"/>
      <c r="J38" s="1"/>
      <c r="K38" s="1"/>
    </row>
    <row r="39" spans="1:11" s="57" customFormat="1" x14ac:dyDescent="0.25">
      <c r="A39" s="205" t="s">
        <v>69</v>
      </c>
      <c r="B39" s="205"/>
      <c r="C39" s="205"/>
      <c r="D39" s="205"/>
      <c r="E39" s="205"/>
      <c r="F39" s="205"/>
      <c r="G39" s="13"/>
      <c r="H39" s="16"/>
      <c r="I39" s="17"/>
      <c r="J39" s="1"/>
      <c r="K39" s="1"/>
    </row>
    <row r="40" spans="1:11" s="57" customFormat="1" x14ac:dyDescent="0.25">
      <c r="A40" s="206" t="s">
        <v>11</v>
      </c>
      <c r="B40" s="207"/>
      <c r="C40" s="18" t="s">
        <v>12</v>
      </c>
      <c r="D40" s="19" t="s">
        <v>13</v>
      </c>
      <c r="E40" s="18" t="s">
        <v>14</v>
      </c>
      <c r="F40" s="19" t="s">
        <v>15</v>
      </c>
      <c r="G40" s="13"/>
      <c r="H40" s="16"/>
      <c r="I40" s="17"/>
      <c r="J40" s="1"/>
      <c r="K40" s="1"/>
    </row>
    <row r="41" spans="1:11" s="57" customFormat="1" ht="39" x14ac:dyDescent="0.25">
      <c r="A41" s="208" t="s">
        <v>32</v>
      </c>
      <c r="B41" s="209"/>
      <c r="C41" s="93" t="s">
        <v>33</v>
      </c>
      <c r="D41" s="82" t="s">
        <v>34</v>
      </c>
      <c r="E41" s="82" t="s">
        <v>38</v>
      </c>
      <c r="F41" s="83" t="s">
        <v>36</v>
      </c>
      <c r="H41" s="16"/>
      <c r="I41" s="17"/>
      <c r="J41" s="1"/>
      <c r="K41" s="1"/>
    </row>
    <row r="42" spans="1:11" s="57" customFormat="1" x14ac:dyDescent="0.25">
      <c r="A42" s="210"/>
      <c r="B42" s="211"/>
      <c r="C42" s="94" t="s">
        <v>7</v>
      </c>
      <c r="D42" s="84">
        <v>5</v>
      </c>
      <c r="E42" s="85">
        <f>E44/D44*D42</f>
        <v>1107.9166666666667</v>
      </c>
      <c r="F42" s="86">
        <f>F44/D44*D42</f>
        <v>1.0416666666666666E-2</v>
      </c>
      <c r="H42" s="16"/>
      <c r="I42" s="17"/>
      <c r="J42" s="1"/>
      <c r="K42" s="1"/>
    </row>
    <row r="43" spans="1:11" s="57" customFormat="1" x14ac:dyDescent="0.25">
      <c r="A43" s="210"/>
      <c r="B43" s="211"/>
      <c r="C43" s="94" t="s">
        <v>8</v>
      </c>
      <c r="D43" s="84">
        <v>7</v>
      </c>
      <c r="E43" s="87">
        <f>E44/D44*D43</f>
        <v>1551.0833333333335</v>
      </c>
      <c r="F43" s="88">
        <f>F44/D44*D43</f>
        <v>1.4583333333333334E-2</v>
      </c>
      <c r="H43" s="16"/>
      <c r="I43" s="17"/>
      <c r="J43" s="1"/>
      <c r="K43" s="1"/>
    </row>
    <row r="44" spans="1:11" s="57" customFormat="1" x14ac:dyDescent="0.25">
      <c r="A44" s="212"/>
      <c r="B44" s="213"/>
      <c r="C44" s="89" t="s">
        <v>35</v>
      </c>
      <c r="D44" s="90">
        <f>SUM(D42:D43)</f>
        <v>12</v>
      </c>
      <c r="E44" s="91">
        <v>2659</v>
      </c>
      <c r="F44" s="92">
        <v>2.5000000000000001E-2</v>
      </c>
      <c r="H44" s="16"/>
      <c r="I44" s="17"/>
      <c r="J44" s="1"/>
      <c r="K44" s="1"/>
    </row>
    <row r="45" spans="1:11" s="57" customFormat="1" x14ac:dyDescent="0.25">
      <c r="A45" s="95" t="s">
        <v>23</v>
      </c>
      <c r="B45" s="1"/>
      <c r="C45" s="1"/>
      <c r="D45" s="12"/>
      <c r="E45" s="12"/>
      <c r="F45" s="12"/>
      <c r="G45" s="13"/>
      <c r="H45" s="16"/>
      <c r="I45" s="17"/>
      <c r="J45" s="1"/>
      <c r="K45" s="1"/>
    </row>
    <row r="46" spans="1:11" s="57" customFormat="1" x14ac:dyDescent="0.25">
      <c r="A46" s="1"/>
      <c r="B46" s="1"/>
      <c r="C46" s="1"/>
      <c r="D46" s="12"/>
      <c r="E46" s="12"/>
      <c r="F46" s="12"/>
      <c r="G46" s="13"/>
      <c r="H46" s="16"/>
      <c r="I46" s="17"/>
      <c r="J46" s="1"/>
      <c r="K46" s="1"/>
    </row>
    <row r="47" spans="1:11" s="57" customFormat="1" x14ac:dyDescent="0.25">
      <c r="A47" s="1"/>
      <c r="B47" s="1"/>
      <c r="C47" s="1"/>
      <c r="D47" s="12"/>
      <c r="E47" s="12"/>
      <c r="F47" s="12"/>
      <c r="G47" s="13"/>
      <c r="H47" s="16"/>
      <c r="I47" s="17"/>
      <c r="J47" s="1"/>
      <c r="K47" s="1"/>
    </row>
    <row r="48" spans="1:11" x14ac:dyDescent="0.25">
      <c r="A48" s="121">
        <v>6</v>
      </c>
      <c r="B48" s="123" t="s">
        <v>87</v>
      </c>
      <c r="C48" s="57"/>
      <c r="D48" s="57"/>
      <c r="E48" s="57"/>
      <c r="F48" s="57"/>
      <c r="G48" s="57"/>
      <c r="H48" s="16"/>
      <c r="I48" s="17"/>
      <c r="J48" s="1"/>
      <c r="K48" s="1"/>
    </row>
    <row r="49" spans="1:11" x14ac:dyDescent="0.25">
      <c r="A49" s="120">
        <v>7</v>
      </c>
      <c r="B49" s="124" t="s">
        <v>88</v>
      </c>
      <c r="C49" s="59"/>
      <c r="D49" s="12"/>
      <c r="E49" s="12"/>
      <c r="F49" s="12"/>
      <c r="G49" s="13"/>
      <c r="H49" s="16"/>
      <c r="I49" s="17"/>
      <c r="J49" s="1"/>
      <c r="K49" s="1"/>
    </row>
    <row r="50" spans="1:11" x14ac:dyDescent="0.25">
      <c r="A50" s="126">
        <v>8</v>
      </c>
      <c r="B50" s="76" t="s">
        <v>91</v>
      </c>
    </row>
    <row r="51" spans="1:11" x14ac:dyDescent="0.25">
      <c r="A51" s="126">
        <v>8</v>
      </c>
      <c r="B51" s="127" t="s">
        <v>92</v>
      </c>
      <c r="C51" s="1"/>
      <c r="D51" s="12"/>
      <c r="E51" s="12"/>
      <c r="F51" s="12"/>
      <c r="G51" s="13"/>
      <c r="H51" s="16"/>
      <c r="I51" s="17"/>
      <c r="J51" s="1"/>
      <c r="K51" s="1"/>
    </row>
    <row r="52" spans="1:11" ht="15.75" x14ac:dyDescent="0.25">
      <c r="A52" s="21"/>
      <c r="B52" s="1"/>
      <c r="C52" s="1"/>
      <c r="D52" s="12"/>
      <c r="E52" s="12"/>
      <c r="F52" s="12"/>
      <c r="G52" s="13"/>
      <c r="H52" s="16"/>
      <c r="I52" s="17"/>
      <c r="J52" s="1"/>
    </row>
    <row r="53" spans="1:11" x14ac:dyDescent="0.25">
      <c r="A53" s="41"/>
      <c r="B53" s="51"/>
      <c r="C53" s="51"/>
      <c r="D53" s="51"/>
      <c r="E53" s="51"/>
      <c r="F53" s="51"/>
      <c r="G53" s="51"/>
      <c r="H53" s="51"/>
      <c r="I53" s="17"/>
      <c r="J53" s="1"/>
    </row>
    <row r="54" spans="1:11" x14ac:dyDescent="0.25">
      <c r="A54" s="41"/>
      <c r="B54" s="51"/>
      <c r="C54" s="42"/>
      <c r="D54" s="43"/>
      <c r="E54" s="43"/>
      <c r="F54" s="43"/>
      <c r="G54" s="44"/>
      <c r="H54" s="45"/>
      <c r="I54" s="17"/>
      <c r="J54" s="1"/>
    </row>
    <row r="55" spans="1:11" ht="15" customHeight="1" x14ac:dyDescent="0.25">
      <c r="A55" s="46"/>
      <c r="B55" s="200"/>
      <c r="C55" s="200"/>
      <c r="D55" s="200"/>
      <c r="E55" s="200"/>
      <c r="F55" s="200"/>
      <c r="G55" s="200"/>
      <c r="H55" s="200"/>
      <c r="I55" s="17"/>
      <c r="J55" s="1"/>
    </row>
    <row r="56" spans="1:11" x14ac:dyDescent="0.25">
      <c r="A56" s="46"/>
      <c r="B56" s="118"/>
      <c r="C56" s="49"/>
      <c r="D56" s="49"/>
      <c r="E56" s="49"/>
      <c r="F56" s="49"/>
      <c r="G56" s="49"/>
      <c r="H56" s="49"/>
      <c r="I56" s="17"/>
      <c r="J56" s="1"/>
    </row>
    <row r="57" spans="1:11" ht="15.75" x14ac:dyDescent="0.25">
      <c r="A57" s="53"/>
      <c r="B57" s="55"/>
      <c r="C57" s="57"/>
      <c r="D57" s="57"/>
      <c r="E57" s="57"/>
      <c r="F57" s="57"/>
      <c r="G57" s="57"/>
      <c r="H57" s="57"/>
    </row>
    <row r="58" spans="1:11" s="54" customFormat="1" ht="15.75" x14ac:dyDescent="0.25">
      <c r="A58" s="53"/>
      <c r="B58" s="55"/>
      <c r="C58" s="57"/>
      <c r="D58" s="57"/>
      <c r="E58" s="57"/>
      <c r="F58" s="57"/>
      <c r="G58" s="57"/>
      <c r="H58" s="57"/>
    </row>
    <row r="59" spans="1:11" s="57" customFormat="1" ht="15.75" customHeight="1" x14ac:dyDescent="0.25">
      <c r="A59" s="56"/>
      <c r="B59" s="56"/>
      <c r="C59" s="56"/>
      <c r="D59" s="56"/>
      <c r="E59" s="56"/>
      <c r="F59" s="56"/>
      <c r="G59" s="56"/>
    </row>
    <row r="60" spans="1:11" s="57" customFormat="1" ht="15.75" customHeight="1" x14ac:dyDescent="0.25"/>
    <row r="61" spans="1:11" s="57" customFormat="1" ht="15.75" x14ac:dyDescent="0.25">
      <c r="A61" s="21"/>
    </row>
    <row r="62" spans="1:11" s="57" customFormat="1" x14ac:dyDescent="0.25"/>
    <row r="63" spans="1:11" s="57" customFormat="1" x14ac:dyDescent="0.25">
      <c r="A63" s="53"/>
      <c r="B63" s="69"/>
      <c r="C63" s="66"/>
      <c r="D63" s="66"/>
      <c r="E63" s="66"/>
      <c r="F63" s="67"/>
    </row>
    <row r="64" spans="1:11" s="57" customFormat="1" x14ac:dyDescent="0.25">
      <c r="A64" s="74"/>
      <c r="H64" s="71"/>
      <c r="I64" s="72"/>
    </row>
    <row r="65" spans="1:17" s="57" customFormat="1" ht="18.75" customHeight="1" x14ac:dyDescent="0.25">
      <c r="A65" s="74"/>
      <c r="B65" s="64"/>
      <c r="C65" s="64"/>
      <c r="D65" s="66"/>
      <c r="E65" s="66"/>
      <c r="F65" s="66"/>
      <c r="G65" s="67"/>
      <c r="H65" s="71"/>
      <c r="I65" s="61"/>
    </row>
    <row r="66" spans="1:17" s="57" customFormat="1" x14ac:dyDescent="0.25">
      <c r="A66" s="64"/>
      <c r="B66" s="64"/>
      <c r="C66" s="69"/>
      <c r="D66" s="66"/>
      <c r="E66" s="66"/>
      <c r="F66" s="66"/>
      <c r="G66" s="67"/>
      <c r="H66" s="71"/>
      <c r="I66" s="72"/>
    </row>
    <row r="67" spans="1:17" x14ac:dyDescent="0.25">
      <c r="A67" s="64"/>
      <c r="B67" s="64"/>
      <c r="C67" s="64"/>
      <c r="D67" s="64"/>
      <c r="E67" s="64"/>
      <c r="F67" s="64"/>
      <c r="G67" s="64"/>
      <c r="H67" s="64"/>
      <c r="I67" s="72"/>
      <c r="J67" s="57"/>
      <c r="K67" s="57"/>
      <c r="L67" s="57"/>
      <c r="M67" s="57"/>
      <c r="N67" s="57"/>
      <c r="O67" s="57"/>
      <c r="P67" s="57"/>
      <c r="Q67" s="57"/>
    </row>
    <row r="68" spans="1:17" x14ac:dyDescent="0.25">
      <c r="A68" s="64"/>
      <c r="B68" s="64"/>
      <c r="C68" s="64"/>
      <c r="D68" s="64"/>
      <c r="E68" s="64"/>
      <c r="F68" s="64"/>
      <c r="G68" s="64"/>
      <c r="H68" s="64"/>
      <c r="I68" s="72"/>
      <c r="J68" s="57"/>
      <c r="K68" s="57"/>
      <c r="L68" s="57"/>
      <c r="M68" s="57"/>
      <c r="N68" s="57"/>
      <c r="O68" s="57"/>
      <c r="P68" s="57"/>
      <c r="Q68" s="57"/>
    </row>
    <row r="69" spans="1:17" x14ac:dyDescent="0.25">
      <c r="A69" s="64"/>
      <c r="B69" s="64"/>
      <c r="C69" s="66"/>
      <c r="D69" s="66"/>
      <c r="E69" s="66"/>
      <c r="F69" s="66"/>
      <c r="G69" s="67"/>
      <c r="H69" s="71"/>
      <c r="I69" s="72"/>
      <c r="J69" s="57"/>
      <c r="K69" s="57"/>
      <c r="L69" s="57"/>
      <c r="M69" s="57"/>
      <c r="N69" s="57"/>
      <c r="O69" s="57"/>
      <c r="P69" s="57"/>
      <c r="Q69" s="57"/>
    </row>
    <row r="70" spans="1:17" x14ac:dyDescent="0.25">
      <c r="A70" s="64"/>
      <c r="B70" s="64"/>
      <c r="C70" s="64"/>
      <c r="D70" s="66"/>
      <c r="E70" s="66"/>
      <c r="F70" s="66"/>
      <c r="G70" s="67"/>
      <c r="H70" s="71"/>
      <c r="I70" s="72"/>
      <c r="J70" s="57"/>
      <c r="K70" s="57"/>
      <c r="L70" s="57"/>
      <c r="M70" s="57"/>
      <c r="N70" s="57"/>
      <c r="O70" s="57"/>
      <c r="P70" s="57"/>
      <c r="Q70" s="57"/>
    </row>
    <row r="71" spans="1:17" x14ac:dyDescent="0.25">
      <c r="A71" s="64"/>
      <c r="B71" s="64"/>
      <c r="C71" s="64"/>
      <c r="D71" s="66"/>
      <c r="E71" s="66"/>
      <c r="F71" s="66"/>
      <c r="G71" s="67"/>
      <c r="H71" s="71"/>
      <c r="I71" s="72"/>
      <c r="J71" s="57"/>
      <c r="K71" s="57"/>
      <c r="L71" s="57"/>
      <c r="M71" s="57"/>
      <c r="N71" s="57"/>
      <c r="O71" s="57"/>
      <c r="P71" s="57"/>
      <c r="Q71" s="57"/>
    </row>
    <row r="72" spans="1:17" x14ac:dyDescent="0.25">
      <c r="A72" s="64"/>
      <c r="B72" s="64"/>
      <c r="C72" s="64"/>
      <c r="D72" s="66"/>
      <c r="E72" s="66"/>
      <c r="F72" s="66"/>
      <c r="G72" s="67"/>
      <c r="H72" s="71"/>
      <c r="I72" s="72"/>
      <c r="J72" s="57"/>
      <c r="K72" s="57"/>
      <c r="L72" s="57"/>
      <c r="M72" s="57"/>
      <c r="N72" s="57"/>
      <c r="O72" s="57"/>
      <c r="P72" s="57"/>
      <c r="Q72" s="57"/>
    </row>
    <row r="73" spans="1:17" x14ac:dyDescent="0.25">
      <c r="A73" s="57"/>
      <c r="B73" s="57"/>
      <c r="C73" s="57"/>
      <c r="D73" s="57"/>
      <c r="E73" s="57"/>
      <c r="F73" s="57"/>
      <c r="G73" s="57"/>
      <c r="H73" s="57"/>
      <c r="I73" s="57"/>
      <c r="J73" s="57"/>
      <c r="K73" s="57"/>
      <c r="L73" s="57"/>
      <c r="M73" s="57"/>
      <c r="N73" s="57"/>
      <c r="O73" s="57"/>
      <c r="P73" s="57"/>
      <c r="Q73" s="57"/>
    </row>
    <row r="74" spans="1:17" x14ac:dyDescent="0.25">
      <c r="A74" s="57"/>
      <c r="B74" s="57"/>
      <c r="C74" s="57"/>
      <c r="D74" s="57"/>
      <c r="E74" s="57"/>
      <c r="F74" s="57"/>
      <c r="G74" s="57"/>
      <c r="H74" s="57"/>
      <c r="I74" s="57"/>
      <c r="J74" s="57"/>
      <c r="K74" s="57"/>
      <c r="L74" s="57"/>
      <c r="M74" s="57"/>
      <c r="N74" s="57"/>
      <c r="O74" s="57"/>
      <c r="P74" s="57"/>
      <c r="Q74" s="57"/>
    </row>
    <row r="75" spans="1:17" x14ac:dyDescent="0.25">
      <c r="A75" s="57"/>
      <c r="B75" s="57"/>
      <c r="C75" s="57"/>
      <c r="D75" s="57"/>
      <c r="E75" s="57"/>
      <c r="F75" s="57"/>
      <c r="G75" s="57"/>
      <c r="H75" s="57"/>
      <c r="I75" s="57"/>
      <c r="J75" s="57"/>
      <c r="K75" s="57"/>
      <c r="L75" s="57"/>
      <c r="M75" s="57"/>
      <c r="N75" s="57"/>
      <c r="O75" s="57"/>
      <c r="P75" s="57"/>
      <c r="Q75" s="57"/>
    </row>
    <row r="76" spans="1:17" x14ac:dyDescent="0.25">
      <c r="A76" s="57"/>
      <c r="B76" s="57"/>
      <c r="C76" s="57"/>
      <c r="D76" s="57"/>
      <c r="E76" s="57"/>
      <c r="F76" s="57"/>
      <c r="G76" s="57"/>
      <c r="H76" s="57"/>
      <c r="I76" s="57"/>
      <c r="J76" s="57"/>
      <c r="K76" s="57"/>
      <c r="L76" s="57"/>
      <c r="M76" s="57"/>
      <c r="N76" s="57"/>
      <c r="O76" s="57"/>
      <c r="P76" s="57"/>
      <c r="Q76" s="57"/>
    </row>
    <row r="77" spans="1:17" x14ac:dyDescent="0.25">
      <c r="A77" s="57"/>
      <c r="B77" s="57"/>
      <c r="C77" s="57"/>
      <c r="D77" s="57"/>
      <c r="E77" s="57"/>
      <c r="F77" s="57"/>
      <c r="G77" s="57"/>
      <c r="H77" s="57"/>
      <c r="I77" s="57"/>
      <c r="J77" s="57"/>
      <c r="K77" s="57"/>
      <c r="L77" s="57"/>
      <c r="M77" s="57"/>
      <c r="N77" s="57"/>
      <c r="O77" s="57"/>
      <c r="P77" s="57"/>
      <c r="Q77" s="57"/>
    </row>
    <row r="78" spans="1:17" x14ac:dyDescent="0.25">
      <c r="A78" s="57"/>
      <c r="B78" s="57"/>
      <c r="C78" s="57"/>
      <c r="D78" s="57"/>
      <c r="E78" s="57"/>
      <c r="F78" s="57"/>
      <c r="G78" s="57"/>
      <c r="H78" s="57"/>
      <c r="I78" s="57"/>
      <c r="J78" s="57"/>
      <c r="K78" s="57"/>
      <c r="L78" s="57"/>
      <c r="M78" s="57"/>
      <c r="N78" s="57"/>
      <c r="O78" s="57"/>
      <c r="P78" s="57"/>
      <c r="Q78" s="57"/>
    </row>
    <row r="79" spans="1:17" x14ac:dyDescent="0.25">
      <c r="A79" s="57"/>
      <c r="B79" s="57"/>
      <c r="C79" s="57"/>
      <c r="D79" s="57"/>
      <c r="E79" s="57"/>
      <c r="F79" s="57"/>
      <c r="G79" s="57"/>
      <c r="H79" s="57"/>
      <c r="I79" s="57"/>
      <c r="J79" s="57"/>
      <c r="K79" s="57"/>
      <c r="L79" s="57"/>
      <c r="M79" s="57"/>
      <c r="N79" s="57"/>
      <c r="O79" s="57"/>
      <c r="P79" s="57"/>
      <c r="Q79" s="57"/>
    </row>
    <row r="80" spans="1:17" x14ac:dyDescent="0.25">
      <c r="A80" s="57"/>
      <c r="B80" s="57"/>
      <c r="C80" s="57"/>
      <c r="D80" s="57"/>
      <c r="E80" s="57"/>
      <c r="F80" s="57"/>
      <c r="G80" s="57"/>
      <c r="H80" s="57"/>
      <c r="I80" s="57"/>
      <c r="J80" s="57"/>
      <c r="K80" s="57"/>
      <c r="L80" s="57"/>
      <c r="M80" s="57"/>
      <c r="N80" s="57"/>
      <c r="O80" s="57"/>
      <c r="P80" s="57"/>
      <c r="Q80" s="57"/>
    </row>
    <row r="81" spans="1:17" x14ac:dyDescent="0.25">
      <c r="A81" s="57"/>
      <c r="B81" s="57"/>
      <c r="C81" s="57"/>
      <c r="D81" s="57"/>
      <c r="E81" s="57"/>
      <c r="F81" s="57"/>
      <c r="G81" s="57"/>
      <c r="H81" s="57"/>
      <c r="I81" s="57"/>
      <c r="J81" s="57"/>
      <c r="K81" s="57"/>
      <c r="L81" s="57"/>
      <c r="M81" s="57"/>
      <c r="N81" s="57"/>
      <c r="O81" s="57"/>
      <c r="P81" s="57"/>
      <c r="Q81" s="57"/>
    </row>
    <row r="82" spans="1:17" x14ac:dyDescent="0.25">
      <c r="A82" s="57"/>
      <c r="B82" s="57"/>
      <c r="C82" s="57"/>
      <c r="D82" s="57"/>
      <c r="E82" s="57"/>
      <c r="F82" s="57"/>
      <c r="G82" s="57"/>
      <c r="H82" s="57"/>
      <c r="I82" s="57"/>
      <c r="J82" s="57"/>
      <c r="K82" s="57"/>
      <c r="L82" s="57"/>
      <c r="M82" s="57"/>
      <c r="N82" s="57"/>
      <c r="O82" s="57"/>
      <c r="P82" s="57"/>
      <c r="Q82" s="57"/>
    </row>
    <row r="83" spans="1:17" x14ac:dyDescent="0.25">
      <c r="A83" s="57"/>
      <c r="B83" s="57"/>
      <c r="C83" s="57"/>
      <c r="D83" s="57"/>
      <c r="E83" s="57"/>
      <c r="F83" s="57"/>
      <c r="G83" s="57"/>
      <c r="H83" s="57"/>
      <c r="I83" s="57"/>
      <c r="J83" s="57"/>
      <c r="K83" s="57"/>
      <c r="L83" s="57"/>
      <c r="M83" s="57"/>
      <c r="N83" s="57"/>
      <c r="O83" s="57"/>
      <c r="P83" s="57"/>
      <c r="Q83" s="57"/>
    </row>
    <row r="84" spans="1:17" x14ac:dyDescent="0.25">
      <c r="A84" s="73"/>
      <c r="B84" s="65"/>
      <c r="C84" s="64"/>
      <c r="D84" s="64"/>
      <c r="E84" s="64"/>
      <c r="F84" s="64"/>
      <c r="G84" s="64"/>
      <c r="H84" s="64"/>
      <c r="I84" s="64"/>
      <c r="J84" s="57"/>
      <c r="K84" s="57"/>
      <c r="L84" s="57"/>
      <c r="M84" s="57"/>
      <c r="N84" s="57"/>
      <c r="O84" s="57"/>
      <c r="P84" s="57"/>
      <c r="Q84" s="57"/>
    </row>
    <row r="85" spans="1:17" x14ac:dyDescent="0.25">
      <c r="A85" s="64"/>
      <c r="B85" s="65"/>
      <c r="C85" s="64"/>
      <c r="D85" s="64"/>
      <c r="E85" s="64"/>
      <c r="F85" s="64"/>
      <c r="G85" s="64"/>
      <c r="H85" s="64"/>
      <c r="I85" s="64"/>
      <c r="J85" s="57"/>
      <c r="K85" s="57"/>
      <c r="L85" s="57"/>
      <c r="M85" s="57"/>
      <c r="N85" s="57"/>
      <c r="O85" s="57"/>
      <c r="P85" s="57"/>
      <c r="Q85" s="57"/>
    </row>
    <row r="86" spans="1:17" x14ac:dyDescent="0.25">
      <c r="A86" s="57"/>
      <c r="B86" s="57"/>
      <c r="C86" s="57"/>
      <c r="D86" s="57"/>
      <c r="E86" s="57"/>
      <c r="F86" s="57"/>
      <c r="G86" s="57"/>
      <c r="H86" s="57"/>
      <c r="I86" s="57"/>
      <c r="J86" s="57"/>
      <c r="K86" s="57"/>
      <c r="L86" s="57"/>
      <c r="M86" s="57"/>
      <c r="N86" s="57"/>
      <c r="O86" s="57"/>
      <c r="P86" s="57"/>
      <c r="Q86" s="57"/>
    </row>
    <row r="87" spans="1:17" x14ac:dyDescent="0.25">
      <c r="A87" s="57"/>
      <c r="B87" s="57"/>
      <c r="C87" s="57"/>
      <c r="D87" s="57"/>
      <c r="E87" s="57"/>
      <c r="F87" s="57"/>
      <c r="G87" s="57"/>
      <c r="H87" s="57"/>
      <c r="I87" s="57"/>
      <c r="J87" s="57"/>
      <c r="K87" s="57"/>
      <c r="L87" s="57"/>
      <c r="M87" s="57"/>
      <c r="N87" s="57"/>
      <c r="O87" s="57"/>
      <c r="P87" s="57"/>
      <c r="Q87" s="57"/>
    </row>
    <row r="88" spans="1:17" x14ac:dyDescent="0.25">
      <c r="A88" s="57"/>
      <c r="B88" s="57"/>
      <c r="C88" s="57"/>
      <c r="D88" s="57"/>
      <c r="E88" s="57"/>
      <c r="F88" s="57"/>
      <c r="G88" s="57"/>
      <c r="H88" s="57"/>
      <c r="I88" s="57"/>
      <c r="J88" s="57"/>
      <c r="K88" s="57"/>
      <c r="L88" s="57"/>
      <c r="M88" s="57"/>
      <c r="N88" s="57"/>
      <c r="O88" s="57"/>
      <c r="P88" s="57"/>
      <c r="Q88" s="57"/>
    </row>
    <row r="89" spans="1:17" x14ac:dyDescent="0.25">
      <c r="A89" s="57"/>
      <c r="B89" s="57"/>
      <c r="C89" s="57"/>
      <c r="D89" s="57"/>
      <c r="E89" s="57"/>
      <c r="F89" s="57"/>
      <c r="G89" s="57"/>
      <c r="H89" s="57"/>
      <c r="I89" s="57"/>
      <c r="J89" s="57"/>
      <c r="K89" s="62"/>
      <c r="L89" s="57"/>
      <c r="M89" s="57"/>
      <c r="N89" s="57"/>
      <c r="O89" s="57"/>
      <c r="P89" s="57"/>
      <c r="Q89" s="57"/>
    </row>
    <row r="90" spans="1:17" x14ac:dyDescent="0.25">
      <c r="A90" s="57"/>
      <c r="C90" s="57"/>
      <c r="D90" s="57"/>
      <c r="E90" s="57"/>
      <c r="F90" s="57"/>
      <c r="G90" s="57"/>
      <c r="H90" s="57"/>
      <c r="I90" s="57"/>
      <c r="J90" s="57"/>
      <c r="K90" s="57"/>
      <c r="L90" s="57"/>
      <c r="M90" s="57"/>
      <c r="N90" s="57"/>
      <c r="O90" s="57"/>
      <c r="P90" s="57"/>
      <c r="Q90" s="57"/>
    </row>
    <row r="91" spans="1:17" x14ac:dyDescent="0.25">
      <c r="A91" s="57"/>
      <c r="C91" s="57"/>
      <c r="D91" s="57"/>
      <c r="E91" s="57"/>
      <c r="F91" s="57"/>
      <c r="G91" s="57"/>
      <c r="H91" s="57"/>
      <c r="I91" s="57"/>
      <c r="J91" s="57"/>
      <c r="K91" s="57"/>
      <c r="L91" s="57"/>
      <c r="M91" s="57"/>
      <c r="N91" s="57"/>
      <c r="O91" s="57"/>
      <c r="P91" s="57"/>
      <c r="Q91" s="57"/>
    </row>
    <row r="92" spans="1:17" x14ac:dyDescent="0.25">
      <c r="A92" s="57"/>
      <c r="C92" s="57"/>
      <c r="D92" s="57"/>
      <c r="E92" s="57"/>
      <c r="F92" s="57"/>
      <c r="G92" s="57"/>
      <c r="H92" s="57"/>
      <c r="I92" s="57"/>
      <c r="J92" s="57"/>
      <c r="K92" s="57"/>
      <c r="L92" s="57"/>
      <c r="M92" s="57"/>
      <c r="N92" s="57"/>
      <c r="O92" s="57"/>
      <c r="P92" s="57"/>
      <c r="Q92" s="57"/>
    </row>
    <row r="99" spans="2:2" ht="15.75" x14ac:dyDescent="0.25">
      <c r="B99" s="68"/>
    </row>
    <row r="100" spans="2:2" x14ac:dyDescent="0.25">
      <c r="B100" s="70"/>
    </row>
    <row r="101" spans="2:2" x14ac:dyDescent="0.25">
      <c r="B101" s="70"/>
    </row>
  </sheetData>
  <mergeCells count="32">
    <mergeCell ref="B55:H55"/>
    <mergeCell ref="A40:B40"/>
    <mergeCell ref="A14:C15"/>
    <mergeCell ref="D14:D15"/>
    <mergeCell ref="E14:E15"/>
    <mergeCell ref="F14:F15"/>
    <mergeCell ref="G14:G15"/>
    <mergeCell ref="A41:B41"/>
    <mergeCell ref="A42:B42"/>
    <mergeCell ref="A43:B43"/>
    <mergeCell ref="A44:B44"/>
    <mergeCell ref="A39:F39"/>
    <mergeCell ref="A36:B36"/>
    <mergeCell ref="A33:B33"/>
    <mergeCell ref="A34:B34"/>
    <mergeCell ref="A35:B35"/>
    <mergeCell ref="A32:B32"/>
    <mergeCell ref="A24:B24"/>
    <mergeCell ref="A26:B26"/>
    <mergeCell ref="A27:B27"/>
    <mergeCell ref="A28:B28"/>
    <mergeCell ref="A29:B29"/>
    <mergeCell ref="A31:B31"/>
    <mergeCell ref="A3:H3"/>
    <mergeCell ref="A1:H1"/>
    <mergeCell ref="A25:B25"/>
    <mergeCell ref="B4:H4"/>
    <mergeCell ref="A30:B30"/>
    <mergeCell ref="A16:C16"/>
    <mergeCell ref="A23:B23"/>
    <mergeCell ref="A13:G13"/>
    <mergeCell ref="A22:H22"/>
  </mergeCells>
  <pageMargins left="0.7" right="0.7" top="0.75" bottom="0.75" header="0.3" footer="0.3"/>
  <pageSetup scale="42" fitToHeight="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2"/>
  <sheetViews>
    <sheetView workbookViewId="0">
      <selection activeCell="F66" sqref="F66"/>
    </sheetView>
  </sheetViews>
  <sheetFormatPr defaultRowHeight="15" x14ac:dyDescent="0.25"/>
  <cols>
    <col min="1" max="2" width="9.140625" style="57"/>
    <col min="3" max="3" width="16.28515625" style="57" customWidth="1"/>
    <col min="4" max="4" width="15.42578125" style="57" customWidth="1"/>
    <col min="5" max="5" width="12.7109375" style="57" bestFit="1" customWidth="1"/>
    <col min="6" max="6" width="13.85546875" style="57" customWidth="1"/>
    <col min="7" max="7" width="15" style="57" bestFit="1" customWidth="1"/>
    <col min="8" max="8" width="35.42578125" style="57" customWidth="1"/>
    <col min="9" max="9" width="19.7109375" style="57" customWidth="1"/>
    <col min="10" max="12" width="9.140625" style="57"/>
    <col min="13" max="13" width="11" style="57" bestFit="1" customWidth="1"/>
    <col min="14" max="16384" width="9.140625" style="57"/>
  </cols>
  <sheetData>
    <row r="1" spans="1:28" ht="23.25" x14ac:dyDescent="0.35">
      <c r="A1" s="220" t="s">
        <v>0</v>
      </c>
      <c r="B1" s="221"/>
      <c r="C1" s="221"/>
      <c r="D1" s="221"/>
      <c r="E1" s="221"/>
      <c r="F1" s="221"/>
      <c r="G1" s="221"/>
      <c r="H1" s="222"/>
      <c r="I1" s="1"/>
      <c r="J1" s="1"/>
      <c r="K1" s="1"/>
    </row>
    <row r="2" spans="1:28" ht="15.75" x14ac:dyDescent="0.25">
      <c r="A2" s="1"/>
      <c r="B2" s="35"/>
      <c r="C2" s="2"/>
      <c r="D2" s="1"/>
      <c r="E2" s="1"/>
      <c r="F2" s="1"/>
      <c r="G2" s="1"/>
      <c r="H2" s="1"/>
      <c r="I2" s="1"/>
      <c r="J2" s="21" t="s">
        <v>28</v>
      </c>
      <c r="L2" s="1"/>
    </row>
    <row r="3" spans="1:28" x14ac:dyDescent="0.25">
      <c r="A3" s="22" t="s">
        <v>26</v>
      </c>
      <c r="B3" s="1"/>
      <c r="C3" s="1"/>
      <c r="D3" s="12"/>
      <c r="E3" s="12"/>
      <c r="F3" s="12"/>
      <c r="G3" s="13"/>
      <c r="H3" s="16"/>
      <c r="I3" s="17"/>
      <c r="J3" s="109">
        <v>1</v>
      </c>
      <c r="K3" s="100" t="s">
        <v>29</v>
      </c>
      <c r="L3" s="100"/>
      <c r="M3" s="100"/>
      <c r="N3" s="100"/>
      <c r="O3" s="100"/>
      <c r="P3" s="100"/>
      <c r="Q3" s="100"/>
      <c r="R3" s="100"/>
      <c r="S3" s="100"/>
      <c r="T3" s="100"/>
      <c r="U3" s="100"/>
      <c r="V3" s="100"/>
      <c r="W3" s="100"/>
      <c r="X3" s="100"/>
      <c r="Y3" s="100"/>
      <c r="Z3" s="100"/>
      <c r="AA3" s="100"/>
    </row>
    <row r="4" spans="1:28" ht="18" x14ac:dyDescent="0.25">
      <c r="A4" s="79" t="s">
        <v>55</v>
      </c>
      <c r="B4" s="243" t="s">
        <v>60</v>
      </c>
      <c r="C4" s="243"/>
      <c r="D4" s="243"/>
      <c r="E4" s="243"/>
      <c r="F4" s="243"/>
      <c r="G4" s="243"/>
      <c r="H4" s="243"/>
      <c r="I4" s="49"/>
      <c r="J4" s="109">
        <v>2</v>
      </c>
      <c r="K4" s="100" t="s">
        <v>66</v>
      </c>
      <c r="L4" s="100"/>
      <c r="M4" s="100"/>
      <c r="N4" s="100"/>
      <c r="O4" s="100"/>
      <c r="P4" s="100"/>
      <c r="Q4" s="100"/>
      <c r="R4" s="100"/>
      <c r="S4" s="100"/>
      <c r="T4" s="100"/>
      <c r="U4" s="100"/>
      <c r="V4" s="100"/>
      <c r="W4" s="100"/>
      <c r="X4" s="100"/>
      <c r="Y4" s="100"/>
      <c r="Z4" s="100"/>
      <c r="AA4" s="100"/>
    </row>
    <row r="5" spans="1:28" ht="18" customHeight="1" x14ac:dyDescent="0.25">
      <c r="B5" s="244" t="s">
        <v>59</v>
      </c>
      <c r="C5" s="244"/>
      <c r="D5" s="244"/>
      <c r="E5" s="244"/>
      <c r="F5" s="244"/>
      <c r="G5" s="244"/>
      <c r="H5" s="244"/>
      <c r="I5" s="49"/>
      <c r="J5" s="109">
        <v>3</v>
      </c>
      <c r="K5" s="100" t="s">
        <v>70</v>
      </c>
      <c r="X5" s="101"/>
      <c r="Y5" s="101"/>
      <c r="Z5" s="101"/>
      <c r="AA5" s="101"/>
      <c r="AB5" s="78"/>
    </row>
    <row r="6" spans="1:28" ht="18" customHeight="1" x14ac:dyDescent="0.25">
      <c r="A6" s="79" t="s">
        <v>55</v>
      </c>
      <c r="B6" s="245" t="s">
        <v>58</v>
      </c>
      <c r="C6" s="245"/>
      <c r="D6" s="245"/>
      <c r="E6" s="245"/>
      <c r="F6" s="245"/>
      <c r="G6" s="245"/>
      <c r="H6" s="245"/>
      <c r="I6" s="98"/>
      <c r="J6" s="108" t="s">
        <v>74</v>
      </c>
      <c r="X6" s="99"/>
      <c r="Y6" s="99"/>
      <c r="Z6" s="99"/>
      <c r="AA6" s="99"/>
    </row>
    <row r="7" spans="1:28" ht="18" customHeight="1" x14ac:dyDescent="0.25">
      <c r="B7" s="244" t="s">
        <v>57</v>
      </c>
      <c r="C7" s="244"/>
      <c r="D7" s="244"/>
      <c r="E7" s="244"/>
      <c r="F7" s="244"/>
      <c r="G7" s="244"/>
      <c r="H7" s="244"/>
      <c r="I7" s="15"/>
      <c r="J7" s="110">
        <v>4</v>
      </c>
      <c r="K7" s="57" t="s">
        <v>72</v>
      </c>
      <c r="L7" s="100"/>
      <c r="M7" s="100"/>
      <c r="N7" s="100"/>
      <c r="O7" s="100"/>
      <c r="P7" s="100"/>
      <c r="Q7" s="100"/>
      <c r="R7" s="100"/>
      <c r="S7" s="100"/>
      <c r="T7" s="100"/>
      <c r="U7" s="100"/>
      <c r="V7" s="100"/>
      <c r="W7" s="100"/>
      <c r="X7" s="49"/>
      <c r="Y7" s="49"/>
      <c r="Z7" s="49"/>
      <c r="AA7" s="49"/>
    </row>
    <row r="8" spans="1:28" ht="18" customHeight="1" x14ac:dyDescent="0.25">
      <c r="A8" s="79" t="s">
        <v>55</v>
      </c>
      <c r="B8" s="241" t="s">
        <v>27</v>
      </c>
      <c r="C8" s="241"/>
      <c r="D8" s="241"/>
      <c r="E8" s="241"/>
      <c r="F8" s="241"/>
      <c r="G8" s="241"/>
      <c r="H8" s="241"/>
      <c r="I8" s="102"/>
      <c r="J8" s="108" t="s">
        <v>75</v>
      </c>
      <c r="L8" s="97"/>
      <c r="M8" s="97"/>
      <c r="N8" s="97"/>
      <c r="O8" s="97"/>
      <c r="P8" s="97"/>
      <c r="Q8" s="97"/>
      <c r="R8" s="97"/>
      <c r="S8" s="97"/>
      <c r="T8" s="97"/>
      <c r="U8" s="97"/>
      <c r="V8" s="97"/>
      <c r="W8" s="97"/>
      <c r="X8" s="49"/>
      <c r="Y8" s="49"/>
      <c r="Z8" s="49"/>
      <c r="AA8" s="49"/>
    </row>
    <row r="9" spans="1:28" ht="18" customHeight="1" x14ac:dyDescent="0.25">
      <c r="A9" s="79"/>
      <c r="B9" s="77"/>
      <c r="C9" s="77"/>
      <c r="D9" s="77"/>
      <c r="E9" s="77"/>
      <c r="F9" s="77"/>
      <c r="G9" s="77"/>
      <c r="H9" s="77"/>
      <c r="I9" s="15"/>
      <c r="J9" s="53">
        <v>5</v>
      </c>
      <c r="K9" s="100" t="s">
        <v>71</v>
      </c>
      <c r="L9" s="103"/>
      <c r="M9" s="103"/>
      <c r="N9" s="103"/>
      <c r="O9" s="103"/>
      <c r="P9" s="103"/>
      <c r="Q9" s="103"/>
      <c r="R9" s="103"/>
      <c r="S9" s="103"/>
      <c r="T9" s="103"/>
      <c r="U9" s="103"/>
      <c r="V9" s="103"/>
      <c r="W9" s="103"/>
    </row>
    <row r="10" spans="1:28" ht="15.75" thickBot="1" x14ac:dyDescent="0.3">
      <c r="A10" s="223" t="s">
        <v>67</v>
      </c>
      <c r="B10" s="223"/>
      <c r="C10" s="223"/>
      <c r="D10" s="223"/>
      <c r="E10" s="223"/>
      <c r="F10" s="223"/>
      <c r="G10" s="223"/>
      <c r="H10" s="1"/>
      <c r="I10" s="1"/>
      <c r="J10" s="111">
        <v>6</v>
      </c>
      <c r="K10" s="57" t="s">
        <v>73</v>
      </c>
      <c r="L10" s="97"/>
      <c r="M10" s="97"/>
      <c r="N10" s="97"/>
      <c r="O10" s="97"/>
      <c r="P10" s="97"/>
      <c r="Q10" s="97"/>
      <c r="R10" s="97"/>
      <c r="S10" s="97"/>
      <c r="T10" s="97"/>
      <c r="U10" s="97"/>
      <c r="V10" s="97"/>
      <c r="W10" s="97"/>
    </row>
    <row r="11" spans="1:28" ht="18" customHeight="1" thickTop="1" x14ac:dyDescent="0.25">
      <c r="A11" s="224" t="s">
        <v>1</v>
      </c>
      <c r="B11" s="225"/>
      <c r="C11" s="226"/>
      <c r="D11" s="230" t="s">
        <v>2</v>
      </c>
      <c r="E11" s="232" t="s">
        <v>3</v>
      </c>
      <c r="F11" s="234" t="s">
        <v>4</v>
      </c>
      <c r="G11" s="236" t="s">
        <v>5</v>
      </c>
      <c r="H11" s="50"/>
      <c r="I11" s="50"/>
      <c r="J11" s="112">
        <v>7</v>
      </c>
      <c r="K11" s="113" t="s">
        <v>63</v>
      </c>
      <c r="L11" s="97"/>
      <c r="M11" s="97"/>
      <c r="N11" s="97"/>
      <c r="O11" s="97"/>
      <c r="P11" s="97"/>
      <c r="Q11" s="97"/>
      <c r="R11" s="97"/>
      <c r="S11" s="97"/>
      <c r="T11" s="97"/>
      <c r="U11" s="97"/>
      <c r="V11" s="97"/>
      <c r="W11" s="97"/>
    </row>
    <row r="12" spans="1:28" ht="18" customHeight="1" thickBot="1" x14ac:dyDescent="0.3">
      <c r="A12" s="227"/>
      <c r="B12" s="228"/>
      <c r="C12" s="229"/>
      <c r="D12" s="231"/>
      <c r="E12" s="233"/>
      <c r="F12" s="235"/>
      <c r="G12" s="237"/>
      <c r="H12" s="50"/>
      <c r="I12" s="50"/>
      <c r="J12" s="53"/>
      <c r="K12" s="97" t="s">
        <v>64</v>
      </c>
      <c r="L12" s="104"/>
      <c r="M12" s="104"/>
      <c r="N12" s="104"/>
      <c r="O12" s="104"/>
      <c r="P12" s="104"/>
      <c r="Q12" s="104"/>
      <c r="R12" s="104"/>
      <c r="S12" s="104"/>
      <c r="T12" s="104"/>
      <c r="U12" s="104"/>
      <c r="V12" s="104"/>
      <c r="W12" s="104"/>
    </row>
    <row r="13" spans="1:28" ht="18" customHeight="1" thickTop="1" thickBot="1" x14ac:dyDescent="0.3">
      <c r="A13" s="214" t="s">
        <v>6</v>
      </c>
      <c r="B13" s="215"/>
      <c r="C13" s="216"/>
      <c r="D13" s="9" t="s">
        <v>7</v>
      </c>
      <c r="E13" s="32">
        <v>199700</v>
      </c>
      <c r="F13" s="34">
        <f>E13/2</f>
        <v>99850</v>
      </c>
      <c r="G13" s="10">
        <v>1</v>
      </c>
      <c r="H13" s="1"/>
      <c r="I13" s="36"/>
      <c r="J13" s="53"/>
      <c r="K13" s="97" t="s">
        <v>65</v>
      </c>
      <c r="L13" s="104"/>
      <c r="M13" s="104"/>
      <c r="N13" s="104"/>
      <c r="O13" s="104"/>
      <c r="P13" s="104"/>
      <c r="Q13" s="104"/>
      <c r="R13" s="104"/>
      <c r="S13" s="104"/>
      <c r="T13" s="104"/>
      <c r="U13" s="104"/>
      <c r="V13" s="104"/>
      <c r="W13" s="104"/>
    </row>
    <row r="14" spans="1:28" ht="17.25" thickTop="1" thickBot="1" x14ac:dyDescent="0.3">
      <c r="A14" s="1"/>
      <c r="B14" s="1"/>
      <c r="C14" s="3"/>
      <c r="D14" s="7" t="s">
        <v>8</v>
      </c>
      <c r="E14" s="32">
        <v>179700</v>
      </c>
      <c r="F14" s="34">
        <f>E14/2</f>
        <v>89850</v>
      </c>
      <c r="G14" s="8">
        <v>1</v>
      </c>
      <c r="H14" s="38"/>
      <c r="I14" s="39"/>
      <c r="J14" s="110">
        <v>8</v>
      </c>
      <c r="K14" s="104" t="s">
        <v>37</v>
      </c>
    </row>
    <row r="15" spans="1:28" ht="17.25" thickTop="1" thickBot="1" x14ac:dyDescent="0.3">
      <c r="A15" s="1"/>
      <c r="B15" s="1"/>
      <c r="C15" s="3"/>
      <c r="D15" s="31" t="s">
        <v>9</v>
      </c>
      <c r="E15" s="33">
        <v>150000</v>
      </c>
      <c r="F15" s="34">
        <f>E15/2</f>
        <v>75000</v>
      </c>
      <c r="G15" s="6">
        <v>1</v>
      </c>
      <c r="H15" s="1"/>
      <c r="I15" s="36"/>
      <c r="J15" s="41">
        <v>9</v>
      </c>
      <c r="K15" s="104" t="s">
        <v>39</v>
      </c>
    </row>
    <row r="16" spans="1:28" ht="15" customHeight="1" thickTop="1" x14ac:dyDescent="0.25">
      <c r="A16" s="95" t="s">
        <v>56</v>
      </c>
      <c r="B16" s="1"/>
      <c r="C16" s="4"/>
      <c r="D16" s="4"/>
      <c r="E16" s="5"/>
      <c r="F16" s="4"/>
      <c r="G16" s="5"/>
      <c r="H16" s="5"/>
      <c r="I16" s="47" t="s">
        <v>10</v>
      </c>
      <c r="J16" s="1"/>
      <c r="K16" s="1"/>
    </row>
    <row r="17" spans="1:12" x14ac:dyDescent="0.25">
      <c r="A17" s="40"/>
      <c r="B17" s="1"/>
      <c r="C17" s="4"/>
      <c r="D17" s="4"/>
      <c r="E17" s="5"/>
      <c r="F17" s="4"/>
      <c r="G17" s="5"/>
      <c r="H17" s="5"/>
      <c r="I17" s="47"/>
      <c r="J17" s="1"/>
      <c r="K17" s="1"/>
      <c r="L17" s="57" t="s">
        <v>59</v>
      </c>
    </row>
    <row r="18" spans="1:12" x14ac:dyDescent="0.25">
      <c r="A18" s="40"/>
      <c r="B18" s="1"/>
      <c r="C18" s="4"/>
      <c r="D18" s="4"/>
      <c r="E18" s="5"/>
      <c r="F18" s="4"/>
      <c r="G18" s="5"/>
      <c r="H18" s="5"/>
      <c r="I18" s="47"/>
      <c r="J18" s="1"/>
      <c r="K18" s="1"/>
    </row>
    <row r="19" spans="1:12" x14ac:dyDescent="0.25">
      <c r="A19" s="205" t="s">
        <v>68</v>
      </c>
      <c r="B19" s="205"/>
      <c r="C19" s="205"/>
      <c r="D19" s="205"/>
      <c r="E19" s="205"/>
      <c r="F19" s="205"/>
      <c r="G19" s="205"/>
      <c r="H19" s="205"/>
      <c r="I19" s="4"/>
      <c r="J19" s="1"/>
      <c r="K19" s="1"/>
    </row>
    <row r="20" spans="1:12" x14ac:dyDescent="0.25">
      <c r="A20" s="206" t="s">
        <v>11</v>
      </c>
      <c r="B20" s="207"/>
      <c r="C20" s="18" t="s">
        <v>12</v>
      </c>
      <c r="D20" s="19" t="s">
        <v>13</v>
      </c>
      <c r="E20" s="18" t="s">
        <v>14</v>
      </c>
      <c r="F20" s="19" t="s">
        <v>15</v>
      </c>
      <c r="G20" s="19" t="s">
        <v>16</v>
      </c>
      <c r="H20" s="18" t="s">
        <v>17</v>
      </c>
      <c r="I20" s="1"/>
      <c r="J20" s="1"/>
      <c r="K20" s="1"/>
    </row>
    <row r="21" spans="1:12" ht="51.75" thickBot="1" x14ac:dyDescent="0.3">
      <c r="A21" s="217" t="s">
        <v>18</v>
      </c>
      <c r="B21" s="218"/>
      <c r="C21" s="28" t="s">
        <v>2</v>
      </c>
      <c r="D21" s="29" t="s">
        <v>19</v>
      </c>
      <c r="E21" s="28" t="s">
        <v>4</v>
      </c>
      <c r="F21" s="29" t="s">
        <v>20</v>
      </c>
      <c r="G21" s="29" t="s">
        <v>61</v>
      </c>
      <c r="H21" s="30" t="s">
        <v>21</v>
      </c>
      <c r="I21" s="11"/>
      <c r="J21" s="11"/>
      <c r="K21" s="11"/>
    </row>
    <row r="22" spans="1:12" ht="16.5" thickTop="1" thickBot="1" x14ac:dyDescent="0.3">
      <c r="A22" s="201" t="s">
        <v>22</v>
      </c>
      <c r="B22" s="204"/>
      <c r="C22" s="24" t="s">
        <v>7</v>
      </c>
      <c r="D22" s="26">
        <v>19120</v>
      </c>
      <c r="E22" s="81">
        <f>IF(C22=$D$13,$F$13*$G$13,IF(C22=$D$14,$F$14*$G$14))</f>
        <v>99850</v>
      </c>
      <c r="F22" s="107">
        <f t="shared" ref="F22:F33" si="0">D22/E22</f>
        <v>0.1914872308462694</v>
      </c>
      <c r="G22" s="27">
        <v>0.157</v>
      </c>
      <c r="H22" s="105">
        <f t="shared" ref="H22:H33" si="1">F22-G22</f>
        <v>3.4487230846269396E-2</v>
      </c>
      <c r="I22" s="114" t="s">
        <v>76</v>
      </c>
    </row>
    <row r="23" spans="1:12" ht="16.5" thickTop="1" thickBot="1" x14ac:dyDescent="0.3">
      <c r="A23" s="201"/>
      <c r="B23" s="204"/>
      <c r="C23" s="24" t="s">
        <v>8</v>
      </c>
      <c r="D23" s="26"/>
      <c r="E23" s="81">
        <f>IF(C23=$D$13,$F$13*$G$13,IF(C23=$D$14,$F$14*$G$14))</f>
        <v>89850</v>
      </c>
      <c r="F23" s="107">
        <f t="shared" si="0"/>
        <v>0</v>
      </c>
      <c r="G23" s="27"/>
      <c r="H23" s="105">
        <f t="shared" si="1"/>
        <v>0</v>
      </c>
      <c r="I23" s="106"/>
    </row>
    <row r="24" spans="1:12" ht="16.5" thickTop="1" thickBot="1" x14ac:dyDescent="0.3">
      <c r="A24" s="201"/>
      <c r="B24" s="204"/>
      <c r="C24" s="24" t="s">
        <v>8</v>
      </c>
      <c r="D24" s="26"/>
      <c r="E24" s="81">
        <f t="shared" ref="E24:E33" si="2">IF(C24=$D$13,$F$13*$G$13,IF(C24=$D$14,$F$14*$G$14))</f>
        <v>89850</v>
      </c>
      <c r="F24" s="107">
        <f t="shared" si="0"/>
        <v>0</v>
      </c>
      <c r="G24" s="27"/>
      <c r="H24" s="105">
        <f t="shared" si="1"/>
        <v>0</v>
      </c>
    </row>
    <row r="25" spans="1:12" ht="16.5" thickTop="1" thickBot="1" x14ac:dyDescent="0.3">
      <c r="A25" s="201"/>
      <c r="B25" s="204"/>
      <c r="C25" s="24" t="s">
        <v>8</v>
      </c>
      <c r="D25" s="26"/>
      <c r="E25" s="81">
        <f t="shared" si="2"/>
        <v>89850</v>
      </c>
      <c r="F25" s="107">
        <f t="shared" si="0"/>
        <v>0</v>
      </c>
      <c r="G25" s="27"/>
      <c r="H25" s="105">
        <f t="shared" si="1"/>
        <v>0</v>
      </c>
    </row>
    <row r="26" spans="1:12" ht="16.5" thickTop="1" thickBot="1" x14ac:dyDescent="0.3">
      <c r="A26" s="201"/>
      <c r="B26" s="202"/>
      <c r="C26" s="25" t="s">
        <v>8</v>
      </c>
      <c r="D26" s="26"/>
      <c r="E26" s="81">
        <f t="shared" si="2"/>
        <v>89850</v>
      </c>
      <c r="F26" s="107">
        <f t="shared" si="0"/>
        <v>0</v>
      </c>
      <c r="G26" s="27"/>
      <c r="H26" s="105">
        <f t="shared" si="1"/>
        <v>0</v>
      </c>
      <c r="I26" s="80"/>
      <c r="J26" s="1"/>
      <c r="K26" s="1"/>
    </row>
    <row r="27" spans="1:12" ht="16.5" thickTop="1" thickBot="1" x14ac:dyDescent="0.3">
      <c r="A27" s="201"/>
      <c r="B27" s="202"/>
      <c r="C27" s="25" t="s">
        <v>7</v>
      </c>
      <c r="D27" s="26"/>
      <c r="E27" s="81">
        <f t="shared" si="2"/>
        <v>99850</v>
      </c>
      <c r="F27" s="107">
        <f t="shared" si="0"/>
        <v>0</v>
      </c>
      <c r="G27" s="27"/>
      <c r="H27" s="105">
        <f t="shared" si="1"/>
        <v>0</v>
      </c>
      <c r="J27" s="1"/>
      <c r="K27" s="1"/>
    </row>
    <row r="28" spans="1:12" ht="16.5" thickTop="1" thickBot="1" x14ac:dyDescent="0.3">
      <c r="A28" s="201"/>
      <c r="B28" s="204"/>
      <c r="C28" s="25" t="s">
        <v>8</v>
      </c>
      <c r="D28" s="26"/>
      <c r="E28" s="81">
        <f t="shared" si="2"/>
        <v>89850</v>
      </c>
      <c r="F28" s="107">
        <f t="shared" si="0"/>
        <v>0</v>
      </c>
      <c r="G28" s="27"/>
      <c r="H28" s="105">
        <f t="shared" si="1"/>
        <v>0</v>
      </c>
      <c r="I28" s="1"/>
      <c r="J28" s="37"/>
      <c r="K28" s="1"/>
    </row>
    <row r="29" spans="1:12" ht="16.5" thickTop="1" thickBot="1" x14ac:dyDescent="0.3">
      <c r="A29" s="201"/>
      <c r="B29" s="202"/>
      <c r="C29" s="25" t="s">
        <v>7</v>
      </c>
      <c r="D29" s="26"/>
      <c r="E29" s="81">
        <f t="shared" si="2"/>
        <v>99850</v>
      </c>
      <c r="F29" s="107">
        <f t="shared" si="0"/>
        <v>0</v>
      </c>
      <c r="G29" s="27"/>
      <c r="H29" s="105">
        <f t="shared" si="1"/>
        <v>0</v>
      </c>
      <c r="I29" s="1"/>
      <c r="J29" s="1"/>
      <c r="K29" s="1"/>
    </row>
    <row r="30" spans="1:12" ht="16.5" thickTop="1" thickBot="1" x14ac:dyDescent="0.3">
      <c r="A30" s="201"/>
      <c r="B30" s="202"/>
      <c r="C30" s="25" t="s">
        <v>7</v>
      </c>
      <c r="D30" s="26"/>
      <c r="E30" s="81">
        <f t="shared" si="2"/>
        <v>99850</v>
      </c>
      <c r="F30" s="107">
        <f t="shared" si="0"/>
        <v>0</v>
      </c>
      <c r="G30" s="27"/>
      <c r="H30" s="105">
        <f t="shared" si="1"/>
        <v>0</v>
      </c>
      <c r="I30" s="1"/>
      <c r="J30" s="1"/>
      <c r="K30" s="1"/>
    </row>
    <row r="31" spans="1:12" ht="16.5" thickTop="1" thickBot="1" x14ac:dyDescent="0.3">
      <c r="A31" s="201"/>
      <c r="B31" s="202"/>
      <c r="C31" s="25" t="s">
        <v>8</v>
      </c>
      <c r="D31" s="26"/>
      <c r="E31" s="81">
        <f t="shared" si="2"/>
        <v>89850</v>
      </c>
      <c r="F31" s="107">
        <f t="shared" si="0"/>
        <v>0</v>
      </c>
      <c r="G31" s="27"/>
      <c r="H31" s="105">
        <f t="shared" si="1"/>
        <v>0</v>
      </c>
      <c r="J31" s="1"/>
      <c r="K31" s="1"/>
    </row>
    <row r="32" spans="1:12" ht="16.5" thickTop="1" thickBot="1" x14ac:dyDescent="0.3">
      <c r="A32" s="201" t="s">
        <v>22</v>
      </c>
      <c r="B32" s="202"/>
      <c r="C32" s="25" t="s">
        <v>7</v>
      </c>
      <c r="D32" s="26">
        <v>3187</v>
      </c>
      <c r="E32" s="81">
        <f t="shared" si="2"/>
        <v>99850</v>
      </c>
      <c r="F32" s="107">
        <f t="shared" si="0"/>
        <v>3.1917876815222831E-2</v>
      </c>
      <c r="G32" s="27">
        <v>2.5999999999999999E-2</v>
      </c>
      <c r="H32" s="105">
        <f t="shared" si="1"/>
        <v>5.9178768152228327E-3</v>
      </c>
      <c r="I32" s="203" t="s">
        <v>77</v>
      </c>
      <c r="J32" s="1"/>
      <c r="K32" s="1"/>
    </row>
    <row r="33" spans="1:11" ht="16.5" thickTop="1" thickBot="1" x14ac:dyDescent="0.3">
      <c r="A33" s="201" t="s">
        <v>22</v>
      </c>
      <c r="B33" s="204"/>
      <c r="C33" s="25" t="s">
        <v>8</v>
      </c>
      <c r="D33" s="26">
        <v>15933</v>
      </c>
      <c r="E33" s="81">
        <f t="shared" si="2"/>
        <v>89850</v>
      </c>
      <c r="F33" s="107">
        <f t="shared" si="0"/>
        <v>0.17732888146911518</v>
      </c>
      <c r="G33" s="27">
        <v>0.13100000000000001</v>
      </c>
      <c r="H33" s="105">
        <f t="shared" si="1"/>
        <v>4.632888146911518E-2</v>
      </c>
      <c r="I33" s="203"/>
      <c r="J33" s="1"/>
      <c r="K33" s="1"/>
    </row>
    <row r="34" spans="1:11" s="96" customFormat="1" ht="15.75" thickTop="1" x14ac:dyDescent="0.25">
      <c r="A34" s="95" t="s">
        <v>23</v>
      </c>
      <c r="B34" s="11"/>
      <c r="C34" s="11"/>
      <c r="D34" s="11"/>
      <c r="E34" s="11"/>
      <c r="F34" s="11"/>
      <c r="G34" s="11"/>
      <c r="H34" s="11"/>
      <c r="I34" s="11"/>
      <c r="J34" s="11"/>
      <c r="K34" s="11"/>
    </row>
    <row r="35" spans="1:11" x14ac:dyDescent="0.25">
      <c r="A35" s="3" t="s">
        <v>62</v>
      </c>
      <c r="B35" s="1"/>
      <c r="C35" s="1"/>
      <c r="D35" s="12"/>
      <c r="E35" s="12"/>
      <c r="F35" s="12"/>
      <c r="G35" s="13"/>
      <c r="H35" s="16"/>
      <c r="I35" s="17"/>
      <c r="J35" s="1"/>
      <c r="K35" s="1"/>
    </row>
    <row r="36" spans="1:11" x14ac:dyDescent="0.25">
      <c r="A36" s="205" t="s">
        <v>69</v>
      </c>
      <c r="B36" s="205"/>
      <c r="C36" s="205"/>
      <c r="D36" s="205"/>
      <c r="E36" s="205"/>
      <c r="F36" s="205"/>
      <c r="G36" s="13"/>
      <c r="H36" s="16"/>
      <c r="I36" s="17"/>
      <c r="J36" s="1"/>
      <c r="K36" s="1"/>
    </row>
    <row r="37" spans="1:11" x14ac:dyDescent="0.25">
      <c r="A37" s="206" t="s">
        <v>11</v>
      </c>
      <c r="B37" s="207"/>
      <c r="C37" s="18" t="s">
        <v>12</v>
      </c>
      <c r="D37" s="19" t="s">
        <v>13</v>
      </c>
      <c r="E37" s="18" t="s">
        <v>14</v>
      </c>
      <c r="F37" s="19" t="s">
        <v>15</v>
      </c>
      <c r="G37" s="13"/>
      <c r="H37" s="16"/>
      <c r="I37" s="17"/>
      <c r="J37" s="1"/>
      <c r="K37" s="1"/>
    </row>
    <row r="38" spans="1:11" ht="39" x14ac:dyDescent="0.25">
      <c r="A38" s="208" t="s">
        <v>32</v>
      </c>
      <c r="B38" s="209"/>
      <c r="C38" s="93" t="s">
        <v>33</v>
      </c>
      <c r="D38" s="82" t="s">
        <v>34</v>
      </c>
      <c r="E38" s="82" t="s">
        <v>38</v>
      </c>
      <c r="F38" s="83" t="s">
        <v>36</v>
      </c>
      <c r="H38" s="16"/>
      <c r="I38" s="17"/>
      <c r="J38" s="1"/>
      <c r="K38" s="1"/>
    </row>
    <row r="39" spans="1:11" x14ac:dyDescent="0.25">
      <c r="A39" s="210" t="s">
        <v>22</v>
      </c>
      <c r="B39" s="211"/>
      <c r="C39" s="94" t="s">
        <v>7</v>
      </c>
      <c r="D39" s="84">
        <v>2</v>
      </c>
      <c r="E39" s="85">
        <f>E41/D41*D39</f>
        <v>3186.6666666666665</v>
      </c>
      <c r="F39" s="86">
        <f>F41/D41*D39</f>
        <v>2.6166666666666668E-2</v>
      </c>
      <c r="H39" s="16"/>
      <c r="I39" s="17"/>
      <c r="J39" s="1"/>
      <c r="K39" s="1"/>
    </row>
    <row r="40" spans="1:11" x14ac:dyDescent="0.25">
      <c r="A40" s="210" t="s">
        <v>22</v>
      </c>
      <c r="B40" s="211"/>
      <c r="C40" s="94" t="s">
        <v>8</v>
      </c>
      <c r="D40" s="84">
        <v>10</v>
      </c>
      <c r="E40" s="87">
        <f>E41/D41*D40</f>
        <v>15933.333333333332</v>
      </c>
      <c r="F40" s="88">
        <f>F41/D41*D40</f>
        <v>0.13083333333333333</v>
      </c>
      <c r="H40" s="16"/>
      <c r="I40" s="17"/>
      <c r="J40" s="1"/>
      <c r="K40" s="1"/>
    </row>
    <row r="41" spans="1:11" x14ac:dyDescent="0.25">
      <c r="A41" s="212"/>
      <c r="B41" s="213"/>
      <c r="C41" s="89" t="s">
        <v>35</v>
      </c>
      <c r="D41" s="90">
        <v>12</v>
      </c>
      <c r="E41" s="91">
        <v>19120</v>
      </c>
      <c r="F41" s="92">
        <v>0.157</v>
      </c>
      <c r="H41" s="16"/>
      <c r="I41" s="17"/>
      <c r="J41" s="1"/>
      <c r="K41" s="1"/>
    </row>
    <row r="42" spans="1:11" x14ac:dyDescent="0.25">
      <c r="A42" s="95" t="s">
        <v>23</v>
      </c>
      <c r="B42" s="1"/>
      <c r="C42" s="1"/>
      <c r="D42" s="12"/>
      <c r="E42" s="12"/>
      <c r="F42" s="12"/>
      <c r="G42" s="13"/>
      <c r="H42" s="16"/>
      <c r="I42" s="17"/>
      <c r="J42" s="1"/>
      <c r="K42" s="1"/>
    </row>
    <row r="43" spans="1:11" x14ac:dyDescent="0.25">
      <c r="A43" s="1"/>
      <c r="B43" s="1"/>
      <c r="C43" s="1"/>
      <c r="D43" s="12"/>
      <c r="E43" s="12"/>
      <c r="F43" s="12"/>
      <c r="G43" s="13"/>
      <c r="H43" s="16"/>
      <c r="I43" s="17"/>
      <c r="J43" s="1"/>
      <c r="K43" s="1"/>
    </row>
    <row r="44" spans="1:11" x14ac:dyDescent="0.25">
      <c r="A44" s="1"/>
      <c r="B44" s="1"/>
      <c r="C44" s="1"/>
      <c r="D44" s="12"/>
      <c r="E44" s="12"/>
      <c r="F44" s="12"/>
      <c r="G44" s="13"/>
      <c r="H44" s="16"/>
      <c r="I44" s="17"/>
      <c r="J44" s="1"/>
      <c r="K44" s="1"/>
    </row>
    <row r="45" spans="1:11" x14ac:dyDescent="0.25">
      <c r="A45" s="58" t="s">
        <v>24</v>
      </c>
      <c r="B45" s="59"/>
      <c r="C45" s="59"/>
      <c r="D45" s="12"/>
      <c r="E45" s="12"/>
      <c r="F45" s="12"/>
      <c r="G45" s="13"/>
      <c r="H45" s="16"/>
      <c r="I45" s="17"/>
      <c r="J45" s="1"/>
      <c r="K45" s="1"/>
    </row>
    <row r="46" spans="1:11" x14ac:dyDescent="0.25">
      <c r="A46" s="59"/>
      <c r="B46" s="60" t="s">
        <v>25</v>
      </c>
      <c r="C46" s="59"/>
      <c r="D46" s="12"/>
      <c r="E46" s="12"/>
      <c r="F46" s="12"/>
      <c r="G46" s="13"/>
      <c r="H46" s="16"/>
      <c r="I46" s="17"/>
      <c r="J46" s="1"/>
      <c r="K46" s="1"/>
    </row>
    <row r="47" spans="1:11" x14ac:dyDescent="0.25">
      <c r="A47" s="1"/>
      <c r="B47" s="20"/>
      <c r="C47" s="1"/>
      <c r="D47" s="12"/>
      <c r="E47" s="12"/>
      <c r="F47" s="12"/>
      <c r="G47" s="13"/>
      <c r="H47" s="16"/>
      <c r="I47" s="17"/>
      <c r="J47" s="1"/>
      <c r="K47" s="1"/>
    </row>
    <row r="48" spans="1:11" x14ac:dyDescent="0.25">
      <c r="A48" s="1"/>
      <c r="B48" s="1"/>
      <c r="C48" s="14"/>
      <c r="D48" s="12"/>
      <c r="E48" s="12"/>
      <c r="F48" s="12"/>
      <c r="G48" s="13"/>
      <c r="H48" s="16"/>
      <c r="I48" s="17"/>
      <c r="J48" s="1"/>
    </row>
    <row r="49" spans="1:10" ht="15.75" x14ac:dyDescent="0.25">
      <c r="A49" s="21" t="s">
        <v>28</v>
      </c>
      <c r="B49" s="1"/>
      <c r="C49" s="1"/>
      <c r="D49" s="12"/>
      <c r="E49" s="12"/>
      <c r="F49" s="12"/>
      <c r="G49" s="13"/>
      <c r="H49" s="16"/>
      <c r="I49" s="17"/>
      <c r="J49" s="1"/>
    </row>
    <row r="50" spans="1:10" x14ac:dyDescent="0.25">
      <c r="A50" s="41"/>
      <c r="B50" s="51"/>
      <c r="C50" s="51"/>
      <c r="D50" s="51"/>
      <c r="E50" s="51"/>
      <c r="F50" s="51"/>
      <c r="G50" s="51"/>
      <c r="H50" s="51"/>
      <c r="I50" s="17"/>
      <c r="J50" s="1"/>
    </row>
    <row r="51" spans="1:10" x14ac:dyDescent="0.25">
      <c r="A51" s="41"/>
      <c r="B51" s="51"/>
      <c r="C51" s="42"/>
      <c r="D51" s="43"/>
      <c r="E51" s="43"/>
      <c r="F51" s="43"/>
      <c r="G51" s="44"/>
      <c r="H51" s="45"/>
      <c r="I51" s="17"/>
      <c r="J51" s="1"/>
    </row>
    <row r="52" spans="1:10" x14ac:dyDescent="0.25">
      <c r="A52" s="46"/>
      <c r="B52" s="200"/>
      <c r="C52" s="200"/>
      <c r="D52" s="200"/>
      <c r="E52" s="200"/>
      <c r="F52" s="200"/>
      <c r="G52" s="200"/>
      <c r="H52" s="200"/>
      <c r="I52" s="17"/>
      <c r="J52" s="1"/>
    </row>
    <row r="53" spans="1:10" x14ac:dyDescent="0.25">
      <c r="A53" s="46" t="s">
        <v>30</v>
      </c>
      <c r="B53" s="242" t="s">
        <v>31</v>
      </c>
      <c r="C53" s="242"/>
      <c r="D53" s="242"/>
      <c r="E53" s="242"/>
      <c r="F53" s="242"/>
      <c r="G53" s="242"/>
      <c r="H53" s="242"/>
      <c r="I53" s="17"/>
      <c r="J53" s="1"/>
    </row>
    <row r="54" spans="1:10" ht="15.75" x14ac:dyDescent="0.25">
      <c r="A54" s="53">
        <v>5</v>
      </c>
      <c r="B54" s="104" t="s">
        <v>37</v>
      </c>
    </row>
    <row r="55" spans="1:10" ht="15.75" x14ac:dyDescent="0.25">
      <c r="A55" s="53">
        <v>6</v>
      </c>
      <c r="B55" s="104" t="s">
        <v>39</v>
      </c>
      <c r="H55" s="57" t="s">
        <v>40</v>
      </c>
    </row>
    <row r="56" spans="1:10" x14ac:dyDescent="0.25">
      <c r="A56" s="56"/>
      <c r="B56" s="56" t="s">
        <v>41</v>
      </c>
      <c r="C56" s="56"/>
      <c r="D56" s="56"/>
      <c r="E56" s="56"/>
      <c r="F56" s="56"/>
      <c r="G56" s="56"/>
    </row>
    <row r="58" spans="1:10" ht="15.75" x14ac:dyDescent="0.25">
      <c r="A58" s="21" t="s">
        <v>48</v>
      </c>
    </row>
    <row r="60" spans="1:10" x14ac:dyDescent="0.25">
      <c r="A60" s="53">
        <v>1</v>
      </c>
      <c r="B60" s="69" t="s">
        <v>42</v>
      </c>
      <c r="C60" s="66"/>
      <c r="D60" s="66"/>
      <c r="E60" s="66"/>
      <c r="F60" s="67"/>
    </row>
    <row r="61" spans="1:10" x14ac:dyDescent="0.25">
      <c r="A61" s="74"/>
      <c r="H61" s="71"/>
      <c r="I61" s="72"/>
    </row>
    <row r="62" spans="1:10" x14ac:dyDescent="0.25">
      <c r="A62" s="74"/>
      <c r="B62" s="64"/>
      <c r="C62" s="64"/>
      <c r="D62" s="66"/>
      <c r="E62" s="66"/>
      <c r="F62" s="66"/>
      <c r="G62" s="67"/>
      <c r="H62" s="71"/>
      <c r="I62" s="61"/>
    </row>
    <row r="63" spans="1:10" x14ac:dyDescent="0.25">
      <c r="A63" s="64"/>
      <c r="B63" s="64"/>
      <c r="C63" s="69"/>
      <c r="D63" s="66"/>
      <c r="E63" s="66"/>
      <c r="F63" s="66"/>
      <c r="G63" s="67"/>
      <c r="H63" s="71"/>
      <c r="I63" s="72"/>
    </row>
    <row r="64" spans="1:10" x14ac:dyDescent="0.25">
      <c r="A64" s="64"/>
      <c r="B64" s="64"/>
      <c r="C64" s="64"/>
      <c r="D64" s="64"/>
      <c r="E64" s="64"/>
      <c r="F64" s="64"/>
      <c r="G64" s="64"/>
      <c r="H64" s="64"/>
      <c r="I64" s="72"/>
    </row>
    <row r="65" spans="1:9" x14ac:dyDescent="0.25">
      <c r="A65" s="64"/>
      <c r="B65" s="64"/>
      <c r="C65" s="64"/>
      <c r="D65" s="64"/>
      <c r="E65" s="64"/>
      <c r="F65" s="64"/>
      <c r="G65" s="64"/>
      <c r="H65" s="64"/>
      <c r="I65" s="72"/>
    </row>
    <row r="66" spans="1:9" x14ac:dyDescent="0.25">
      <c r="A66" s="64"/>
      <c r="B66" s="64"/>
      <c r="C66" s="66"/>
      <c r="D66" s="66"/>
      <c r="E66" s="66"/>
      <c r="F66" s="66"/>
      <c r="G66" s="67"/>
      <c r="H66" s="71"/>
      <c r="I66" s="72"/>
    </row>
    <row r="67" spans="1:9" x14ac:dyDescent="0.25">
      <c r="A67" s="64"/>
      <c r="B67" s="64"/>
      <c r="C67" s="64"/>
      <c r="D67" s="66"/>
      <c r="E67" s="66"/>
      <c r="F67" s="66"/>
      <c r="G67" s="67"/>
      <c r="H67" s="71"/>
      <c r="I67" s="72"/>
    </row>
    <row r="68" spans="1:9" x14ac:dyDescent="0.25">
      <c r="A68" s="64"/>
      <c r="B68" s="64"/>
      <c r="C68" s="64"/>
      <c r="D68" s="66"/>
      <c r="E68" s="66"/>
      <c r="F68" s="66"/>
      <c r="G68" s="67"/>
      <c r="H68" s="71"/>
      <c r="I68" s="72"/>
    </row>
    <row r="69" spans="1:9" x14ac:dyDescent="0.25">
      <c r="A69" s="64"/>
      <c r="B69" s="64"/>
      <c r="C69" s="64"/>
      <c r="D69" s="66"/>
      <c r="E69" s="66"/>
      <c r="F69" s="66"/>
      <c r="G69" s="67"/>
      <c r="H69" s="71"/>
      <c r="I69" s="72"/>
    </row>
    <row r="81" spans="1:11" x14ac:dyDescent="0.25">
      <c r="A81" s="73"/>
      <c r="B81" s="75" t="s">
        <v>43</v>
      </c>
      <c r="C81" s="64"/>
      <c r="D81" s="64"/>
      <c r="E81" s="64"/>
      <c r="F81" s="64"/>
      <c r="G81" s="64"/>
      <c r="H81" s="64"/>
      <c r="I81" s="64"/>
    </row>
    <row r="82" spans="1:11" x14ac:dyDescent="0.25">
      <c r="A82" s="64"/>
      <c r="B82" s="75" t="s">
        <v>44</v>
      </c>
      <c r="C82" s="64"/>
      <c r="D82" s="64"/>
      <c r="E82" s="64"/>
      <c r="F82" s="64"/>
      <c r="G82" s="64"/>
      <c r="H82" s="64"/>
      <c r="I82" s="64"/>
    </row>
    <row r="86" spans="1:11" x14ac:dyDescent="0.25">
      <c r="K86" s="62"/>
    </row>
    <row r="95" spans="1:11" x14ac:dyDescent="0.25">
      <c r="A95" s="53">
        <v>2</v>
      </c>
      <c r="B95" s="75" t="s">
        <v>43</v>
      </c>
    </row>
    <row r="96" spans="1:11" x14ac:dyDescent="0.25">
      <c r="B96" s="75" t="s">
        <v>53</v>
      </c>
    </row>
    <row r="100" spans="1:10" ht="15.75" x14ac:dyDescent="0.25">
      <c r="A100" s="21" t="s">
        <v>49</v>
      </c>
    </row>
    <row r="101" spans="1:10" ht="15.75" x14ac:dyDescent="0.25">
      <c r="A101" s="21"/>
    </row>
    <row r="102" spans="1:10" x14ac:dyDescent="0.25">
      <c r="A102" s="63">
        <v>1</v>
      </c>
      <c r="B102" s="57" t="s">
        <v>50</v>
      </c>
    </row>
    <row r="103" spans="1:10" x14ac:dyDescent="0.25">
      <c r="A103" s="63">
        <v>2</v>
      </c>
      <c r="B103" s="57" t="s">
        <v>51</v>
      </c>
    </row>
    <row r="104" spans="1:10" x14ac:dyDescent="0.25">
      <c r="A104" s="63">
        <v>3</v>
      </c>
      <c r="B104" s="57" t="s">
        <v>52</v>
      </c>
    </row>
    <row r="108" spans="1:10" x14ac:dyDescent="0.25">
      <c r="J108" s="76" t="s">
        <v>54</v>
      </c>
    </row>
    <row r="130" spans="2:2" ht="15.75" x14ac:dyDescent="0.25">
      <c r="B130" s="68" t="s">
        <v>45</v>
      </c>
    </row>
    <row r="131" spans="2:2" x14ac:dyDescent="0.25">
      <c r="B131" s="70" t="s">
        <v>46</v>
      </c>
    </row>
    <row r="132" spans="2:2" x14ac:dyDescent="0.25">
      <c r="B132" s="70" t="s">
        <v>47</v>
      </c>
    </row>
  </sheetData>
  <mergeCells count="37">
    <mergeCell ref="B8:H8"/>
    <mergeCell ref="B53:H53"/>
    <mergeCell ref="A1:H1"/>
    <mergeCell ref="B4:H4"/>
    <mergeCell ref="B5:H5"/>
    <mergeCell ref="B6:H6"/>
    <mergeCell ref="B7:H7"/>
    <mergeCell ref="A10:G10"/>
    <mergeCell ref="A11:C12"/>
    <mergeCell ref="D11:D12"/>
    <mergeCell ref="E11:E12"/>
    <mergeCell ref="F11:F12"/>
    <mergeCell ref="G11:G12"/>
    <mergeCell ref="A29:B29"/>
    <mergeCell ref="A13:C13"/>
    <mergeCell ref="A19:H19"/>
    <mergeCell ref="A20:B20"/>
    <mergeCell ref="A21:B21"/>
    <mergeCell ref="A22:B22"/>
    <mergeCell ref="A23:B23"/>
    <mergeCell ref="A24:B24"/>
    <mergeCell ref="A25:B25"/>
    <mergeCell ref="A26:B26"/>
    <mergeCell ref="A27:B27"/>
    <mergeCell ref="A28:B28"/>
    <mergeCell ref="B52:H52"/>
    <mergeCell ref="A30:B30"/>
    <mergeCell ref="A31:B31"/>
    <mergeCell ref="A32:B32"/>
    <mergeCell ref="A39:B39"/>
    <mergeCell ref="A40:B40"/>
    <mergeCell ref="A41:B41"/>
    <mergeCell ref="I32:I33"/>
    <mergeCell ref="A33:B33"/>
    <mergeCell ref="A36:F36"/>
    <mergeCell ref="A37:B37"/>
    <mergeCell ref="A38:B38"/>
  </mergeCells>
  <hyperlinks>
    <hyperlink ref="B131" r:id="rId1"/>
    <hyperlink ref="B132" r:id="rId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80"/>
  <sheetViews>
    <sheetView tabSelected="1" workbookViewId="0">
      <selection activeCell="B2" sqref="B2"/>
    </sheetView>
  </sheetViews>
  <sheetFormatPr defaultRowHeight="15" x14ac:dyDescent="0.25"/>
  <cols>
    <col min="1" max="1" width="5.7109375" customWidth="1"/>
    <col min="2" max="2" width="7.140625" customWidth="1"/>
    <col min="4" max="4" width="16.42578125" customWidth="1"/>
    <col min="5" max="5" width="15.42578125" customWidth="1"/>
    <col min="6" max="6" width="12.7109375" customWidth="1"/>
    <col min="7" max="7" width="13.85546875" customWidth="1"/>
    <col min="8" max="8" width="16.28515625" customWidth="1"/>
    <col min="9" max="9" width="15.42578125" customWidth="1"/>
    <col min="12" max="12" width="10.5703125" bestFit="1" customWidth="1"/>
  </cols>
  <sheetData>
    <row r="1" spans="2:9" ht="21" x14ac:dyDescent="0.35">
      <c r="B1" s="156" t="s">
        <v>140</v>
      </c>
    </row>
    <row r="2" spans="2:9" s="57" customFormat="1" ht="18.75" x14ac:dyDescent="0.3">
      <c r="C2" s="198" t="s">
        <v>130</v>
      </c>
    </row>
    <row r="3" spans="2:9" s="57" customFormat="1" ht="18.75" x14ac:dyDescent="0.3">
      <c r="C3" s="198" t="s">
        <v>129</v>
      </c>
    </row>
    <row r="4" spans="2:9" s="57" customFormat="1" ht="15.75" x14ac:dyDescent="0.25">
      <c r="C4" s="104" t="s">
        <v>128</v>
      </c>
    </row>
    <row r="6" spans="2:9" ht="15.75" thickBot="1" x14ac:dyDescent="0.3">
      <c r="B6" s="246" t="s">
        <v>67</v>
      </c>
      <c r="C6" s="247"/>
      <c r="D6" s="247"/>
      <c r="E6" s="247"/>
      <c r="F6" s="247"/>
      <c r="G6" s="247"/>
      <c r="H6" s="247"/>
      <c r="I6" s="128"/>
    </row>
    <row r="7" spans="2:9" ht="15.75" thickTop="1" x14ac:dyDescent="0.25">
      <c r="B7" s="248" t="s">
        <v>1</v>
      </c>
      <c r="C7" s="225"/>
      <c r="D7" s="225"/>
      <c r="E7" s="230" t="s">
        <v>114</v>
      </c>
      <c r="F7" s="232" t="s">
        <v>3</v>
      </c>
      <c r="G7" s="234" t="s">
        <v>4</v>
      </c>
      <c r="H7" s="236" t="s">
        <v>5</v>
      </c>
      <c r="I7" s="129"/>
    </row>
    <row r="8" spans="2:9" ht="15.75" thickBot="1" x14ac:dyDescent="0.3">
      <c r="B8" s="249"/>
      <c r="C8" s="228"/>
      <c r="D8" s="228"/>
      <c r="E8" s="231"/>
      <c r="F8" s="233"/>
      <c r="G8" s="235"/>
      <c r="H8" s="237"/>
      <c r="I8" s="129"/>
    </row>
    <row r="9" spans="2:9" ht="16.5" thickTop="1" thickBot="1" x14ac:dyDescent="0.3">
      <c r="B9" s="251" t="s">
        <v>6</v>
      </c>
      <c r="C9" s="252"/>
      <c r="D9" s="252"/>
      <c r="E9" s="9" t="s">
        <v>7</v>
      </c>
      <c r="F9" s="32">
        <v>201700</v>
      </c>
      <c r="G9" s="34">
        <f>F9/2</f>
        <v>100850</v>
      </c>
      <c r="H9" s="165"/>
      <c r="I9" s="130"/>
    </row>
    <row r="10" spans="2:9" ht="16.5" thickTop="1" thickBot="1" x14ac:dyDescent="0.3">
      <c r="B10" s="131"/>
      <c r="C10" s="132"/>
      <c r="D10" s="181"/>
      <c r="E10" s="7" t="s">
        <v>8</v>
      </c>
      <c r="F10" s="32">
        <v>181500</v>
      </c>
      <c r="G10" s="34">
        <f>F10/2</f>
        <v>90750</v>
      </c>
      <c r="H10" s="165"/>
      <c r="I10" s="134"/>
    </row>
    <row r="11" spans="2:9" ht="16.5" thickTop="1" thickBot="1" x14ac:dyDescent="0.3">
      <c r="B11" s="131"/>
      <c r="C11" s="132"/>
      <c r="D11" s="181"/>
      <c r="E11" s="144" t="s">
        <v>95</v>
      </c>
      <c r="F11" s="167"/>
      <c r="G11" s="34">
        <f>F11/2</f>
        <v>0</v>
      </c>
      <c r="H11" s="182"/>
      <c r="I11" s="130"/>
    </row>
    <row r="12" spans="2:9" ht="16.5" thickTop="1" thickBot="1" x14ac:dyDescent="0.3">
      <c r="B12" s="131"/>
      <c r="C12" s="132"/>
      <c r="D12" s="181"/>
      <c r="E12" s="145" t="s">
        <v>96</v>
      </c>
      <c r="F12" s="167"/>
      <c r="G12" s="34">
        <f t="shared" ref="G12:G13" si="0">F12/2</f>
        <v>0</v>
      </c>
      <c r="H12" s="183"/>
      <c r="I12" s="130"/>
    </row>
    <row r="13" spans="2:9" ht="16.5" thickTop="1" thickBot="1" x14ac:dyDescent="0.3">
      <c r="B13" s="131"/>
      <c r="C13" s="132"/>
      <c r="D13" s="181"/>
      <c r="E13" s="145" t="s">
        <v>97</v>
      </c>
      <c r="F13" s="167"/>
      <c r="G13" s="34">
        <f t="shared" si="0"/>
        <v>0</v>
      </c>
      <c r="H13" s="183"/>
      <c r="I13" s="130"/>
    </row>
    <row r="14" spans="2:9" ht="16.5" thickTop="1" thickBot="1" x14ac:dyDescent="0.3">
      <c r="B14" s="131"/>
      <c r="C14" s="132"/>
      <c r="D14" s="181"/>
      <c r="E14" s="146" t="s">
        <v>98</v>
      </c>
      <c r="F14" s="184"/>
      <c r="G14" s="34">
        <f>F14/2</f>
        <v>0</v>
      </c>
      <c r="H14" s="185"/>
      <c r="I14" s="130"/>
    </row>
    <row r="15" spans="2:9" ht="15.75" thickTop="1" x14ac:dyDescent="0.25">
      <c r="B15" s="142" t="s">
        <v>99</v>
      </c>
      <c r="C15" s="132"/>
      <c r="D15" s="4"/>
      <c r="E15" s="4"/>
      <c r="F15" s="5"/>
      <c r="G15" s="4"/>
      <c r="H15" s="5"/>
      <c r="I15" s="135"/>
    </row>
    <row r="16" spans="2:9" x14ac:dyDescent="0.25">
      <c r="B16" s="136"/>
      <c r="C16" s="132"/>
      <c r="D16" s="4"/>
      <c r="E16" s="4"/>
      <c r="F16" s="5"/>
      <c r="G16" s="4"/>
      <c r="H16" s="5"/>
      <c r="I16" s="135"/>
    </row>
    <row r="17" spans="2:12" x14ac:dyDescent="0.25">
      <c r="B17" s="136"/>
      <c r="C17" s="132"/>
      <c r="D17" s="4"/>
      <c r="E17" s="4"/>
      <c r="F17" s="5"/>
      <c r="G17" s="4"/>
      <c r="H17" s="5"/>
      <c r="I17" s="135"/>
    </row>
    <row r="18" spans="2:12" x14ac:dyDescent="0.25">
      <c r="B18" s="253" t="s">
        <v>68</v>
      </c>
      <c r="C18" s="205"/>
      <c r="D18" s="205"/>
      <c r="E18" s="205"/>
      <c r="F18" s="205"/>
      <c r="G18" s="205"/>
      <c r="H18" s="205"/>
      <c r="I18" s="254"/>
    </row>
    <row r="19" spans="2:12" x14ac:dyDescent="0.25">
      <c r="B19" s="206" t="s">
        <v>11</v>
      </c>
      <c r="C19" s="207"/>
      <c r="D19" s="18" t="s">
        <v>12</v>
      </c>
      <c r="E19" s="19" t="s">
        <v>13</v>
      </c>
      <c r="F19" s="18" t="s">
        <v>14</v>
      </c>
      <c r="G19" s="19" t="s">
        <v>15</v>
      </c>
      <c r="H19" s="19" t="s">
        <v>16</v>
      </c>
      <c r="I19" s="18" t="s">
        <v>17</v>
      </c>
    </row>
    <row r="20" spans="2:12" ht="51.75" thickBot="1" x14ac:dyDescent="0.3">
      <c r="B20" s="217" t="s">
        <v>18</v>
      </c>
      <c r="C20" s="218"/>
      <c r="D20" s="28" t="s">
        <v>114</v>
      </c>
      <c r="E20" s="29" t="s">
        <v>19</v>
      </c>
      <c r="F20" s="28" t="s">
        <v>4</v>
      </c>
      <c r="G20" s="29" t="s">
        <v>20</v>
      </c>
      <c r="H20" s="29" t="s">
        <v>61</v>
      </c>
      <c r="I20" s="29" t="s">
        <v>21</v>
      </c>
    </row>
    <row r="21" spans="2:12" ht="16.5" thickTop="1" thickBot="1" x14ac:dyDescent="0.3">
      <c r="B21" s="250"/>
      <c r="C21" s="255"/>
      <c r="D21" s="24"/>
      <c r="E21" s="168"/>
      <c r="F21" s="151" t="b">
        <f>IF(D21=$E$9,$G$9*H9,IF(D21=$E$10,$G$10*H10,IF(D21=$E$11,$G$11*H11,IF(D21=$E$12,$G$12*H12,IF(D21=$E$13,$G$13*H13,IF(D21=$E$14,$G$14*H14))))))</f>
        <v>0</v>
      </c>
      <c r="G21" s="169" t="e">
        <f t="shared" ref="G21:G32" si="1">E21/F21</f>
        <v>#DIV/0!</v>
      </c>
      <c r="H21" s="170"/>
      <c r="I21" s="169" t="e">
        <f t="shared" ref="I21:I32" si="2">G21-H21</f>
        <v>#DIV/0!</v>
      </c>
      <c r="L21" s="199"/>
    </row>
    <row r="22" spans="2:12" ht="16.5" thickTop="1" thickBot="1" x14ac:dyDescent="0.3">
      <c r="B22" s="250"/>
      <c r="C22" s="255"/>
      <c r="D22" s="24"/>
      <c r="E22" s="168"/>
      <c r="F22" s="151" t="b">
        <f>IF(D22=$E$9,$G$9*H9,IF(D22=$E$10,$G$10*H10,IF(D22=$E$11,$G$11*H11,IF(D22=$E$12,$G$12*H12,IF(D22=$E$13,$G$13*H13,IF(D22=$E$14,$G$14*H14))))))</f>
        <v>0</v>
      </c>
      <c r="G22" s="169" t="e">
        <f t="shared" si="1"/>
        <v>#DIV/0!</v>
      </c>
      <c r="H22" s="170"/>
      <c r="I22" s="169" t="e">
        <f t="shared" si="2"/>
        <v>#DIV/0!</v>
      </c>
    </row>
    <row r="23" spans="2:12" ht="16.5" thickTop="1" thickBot="1" x14ac:dyDescent="0.3">
      <c r="B23" s="250"/>
      <c r="C23" s="255"/>
      <c r="D23" s="24"/>
      <c r="E23" s="168"/>
      <c r="F23" s="151" t="b">
        <f>IF(D23=$E$9,$G$9*H9,IF(D23=$E$10,$G$10*H10,IF(D23=$E$11,$G$11*H11,IF(D23=$E$12,$G$12*H12,IF(D23=$E$13,$G$13*H13,IF(D23=$E$14,$G$14*H14))))))</f>
        <v>0</v>
      </c>
      <c r="G23" s="169" t="e">
        <f t="shared" si="1"/>
        <v>#DIV/0!</v>
      </c>
      <c r="H23" s="170"/>
      <c r="I23" s="169" t="e">
        <f t="shared" si="2"/>
        <v>#DIV/0!</v>
      </c>
    </row>
    <row r="24" spans="2:12" ht="16.5" thickTop="1" thickBot="1" x14ac:dyDescent="0.3">
      <c r="B24" s="250"/>
      <c r="C24" s="255"/>
      <c r="D24" s="24"/>
      <c r="E24" s="168"/>
      <c r="F24" s="151" t="b">
        <f>IF(D24=$E$9,$G$9*H9,IF(D24=$E$10,$G$10*H10,IF(D24=$E$11,$G$11*H11,IF(D24=$E$12,$G$12*H12,IF(D24=$E$13,$G$13*H13,IF(D24=$E$14,$G$14*H14))))))</f>
        <v>0</v>
      </c>
      <c r="G24" s="169" t="e">
        <f t="shared" si="1"/>
        <v>#DIV/0!</v>
      </c>
      <c r="H24" s="170"/>
      <c r="I24" s="169" t="e">
        <f t="shared" si="2"/>
        <v>#DIV/0!</v>
      </c>
    </row>
    <row r="25" spans="2:12" ht="16.5" thickTop="1" thickBot="1" x14ac:dyDescent="0.3">
      <c r="B25" s="250"/>
      <c r="C25" s="202"/>
      <c r="D25" s="24"/>
      <c r="E25" s="168"/>
      <c r="F25" s="151" t="b">
        <f>IF(D25=$E$9,$G$9*H9,IF(D25=$E$10,$G$10*H10,IF(D25=$E$11,$G$11*H11,IF(D25=$E$12,$G$12*H12,IF(D25=$E$13,$G$13*H13,IF(D25=$E$14,$G$14*H14))))))</f>
        <v>0</v>
      </c>
      <c r="G25" s="169" t="e">
        <f t="shared" si="1"/>
        <v>#DIV/0!</v>
      </c>
      <c r="H25" s="170"/>
      <c r="I25" s="169" t="e">
        <f t="shared" si="2"/>
        <v>#DIV/0!</v>
      </c>
    </row>
    <row r="26" spans="2:12" ht="16.5" thickTop="1" thickBot="1" x14ac:dyDescent="0.3">
      <c r="B26" s="250"/>
      <c r="C26" s="202"/>
      <c r="D26" s="24"/>
      <c r="E26" s="168"/>
      <c r="F26" s="151" t="b">
        <f>IF(D26=$E$9,$G$9*H9,IF(D26=$E$10,$G$10*H10,IF(D26=$E$11,$G$11*H11,IF(D26=$E$12,$G$12*H12,IF(D26=$E$13,$G$13*H13,IF(D26=$E$14,$G$14*H14))))))</f>
        <v>0</v>
      </c>
      <c r="G26" s="169" t="e">
        <f t="shared" si="1"/>
        <v>#DIV/0!</v>
      </c>
      <c r="H26" s="170"/>
      <c r="I26" s="169" t="e">
        <f t="shared" si="2"/>
        <v>#DIV/0!</v>
      </c>
    </row>
    <row r="27" spans="2:12" ht="16.5" thickTop="1" thickBot="1" x14ac:dyDescent="0.3">
      <c r="B27" s="250"/>
      <c r="C27" s="255"/>
      <c r="D27" s="24"/>
      <c r="E27" s="168"/>
      <c r="F27" s="151" t="b">
        <f>IF(D27=$E$9,$G$9*H9,IF(D27=$E$10,$G$10*H10,IF(D27=$E$11,$G$11*H11,IF(D27=$E$12,$G$12*H12,IF(D27=$E$13,$G$13*H13,IF(D27=$E$14,$G$14*H14))))))</f>
        <v>0</v>
      </c>
      <c r="G27" s="169" t="e">
        <f t="shared" si="1"/>
        <v>#DIV/0!</v>
      </c>
      <c r="H27" s="170"/>
      <c r="I27" s="169" t="e">
        <f t="shared" si="2"/>
        <v>#DIV/0!</v>
      </c>
    </row>
    <row r="28" spans="2:12" ht="16.5" thickTop="1" thickBot="1" x14ac:dyDescent="0.3">
      <c r="B28" s="250"/>
      <c r="C28" s="202"/>
      <c r="D28" s="24"/>
      <c r="E28" s="168"/>
      <c r="F28" s="151" t="b">
        <f>IF(D28=$E$9,$G$9*H9,IF(D28=$E$10,$G$10*H10,IF(D28=$E$11,$G$11*H11,IF(D28=$E$12,$G$12*H12,IF(D28=$E$13,$G$13*H13,IF(D28=$E$14,$G$14*H14))))))</f>
        <v>0</v>
      </c>
      <c r="G28" s="169" t="e">
        <f t="shared" si="1"/>
        <v>#DIV/0!</v>
      </c>
      <c r="H28" s="170"/>
      <c r="I28" s="169" t="e">
        <f t="shared" si="2"/>
        <v>#DIV/0!</v>
      </c>
    </row>
    <row r="29" spans="2:12" ht="16.5" thickTop="1" thickBot="1" x14ac:dyDescent="0.3">
      <c r="B29" s="250"/>
      <c r="C29" s="202"/>
      <c r="D29" s="24"/>
      <c r="E29" s="168"/>
      <c r="F29" s="151" t="b">
        <f>IF(D29=$E$9,$G$9*H9,IF(D29=$E$10,$G$10*H10,IF(D29=$E$11,$G$11*H11,IF(D29=$E$12,$G$12*H12,IF(D29=$E$13,$G$13*H13,IF(D29=$E$14,$G$14*H14))))))</f>
        <v>0</v>
      </c>
      <c r="G29" s="169" t="e">
        <f t="shared" si="1"/>
        <v>#DIV/0!</v>
      </c>
      <c r="H29" s="170"/>
      <c r="I29" s="169" t="e">
        <f t="shared" si="2"/>
        <v>#DIV/0!</v>
      </c>
    </row>
    <row r="30" spans="2:12" ht="16.5" thickTop="1" thickBot="1" x14ac:dyDescent="0.3">
      <c r="B30" s="250"/>
      <c r="C30" s="202"/>
      <c r="D30" s="24"/>
      <c r="E30" s="168"/>
      <c r="F30" s="151" t="b">
        <f>IF(D30=$E$9,$G$9*H9,IF(D30=$E$10,$G$10*H10,IF(D30=$E$11,$G$11*H11,IF(D30=$E$12,$G$12*H12,IF(D30=$E$13,$G$13*H13,IF(D30=$E$14,$G$14*H14))))))</f>
        <v>0</v>
      </c>
      <c r="G30" s="169" t="e">
        <f t="shared" si="1"/>
        <v>#DIV/0!</v>
      </c>
      <c r="H30" s="170"/>
      <c r="I30" s="169" t="e">
        <f t="shared" si="2"/>
        <v>#DIV/0!</v>
      </c>
    </row>
    <row r="31" spans="2:12" ht="16.5" thickTop="1" thickBot="1" x14ac:dyDescent="0.3">
      <c r="B31" s="250"/>
      <c r="C31" s="202"/>
      <c r="D31" s="24"/>
      <c r="E31" s="168"/>
      <c r="F31" s="151" t="b">
        <f>IF(D31=$E$9,$G$9*H9,IF(D31=$E$10,$G$10*H10,IF(D31=$E$11,$G$11*H11,IF(D31=$E$12,$G$12*H12,IF(D31=$E$13,$G$13*H13,IF(D31=$E$14,$G$14*H14))))))</f>
        <v>0</v>
      </c>
      <c r="G31" s="169" t="e">
        <f t="shared" si="1"/>
        <v>#DIV/0!</v>
      </c>
      <c r="H31" s="170"/>
      <c r="I31" s="169" t="e">
        <f t="shared" si="2"/>
        <v>#DIV/0!</v>
      </c>
    </row>
    <row r="32" spans="2:12" ht="16.5" thickTop="1" thickBot="1" x14ac:dyDescent="0.3">
      <c r="B32" s="260"/>
      <c r="C32" s="261"/>
      <c r="D32" s="24"/>
      <c r="E32" s="187"/>
      <c r="F32" s="151" t="b">
        <f>IF(D32=$E$9,$G$9*H9,IF(D32=$E$10,$G$10*H10,IF(D32=$E$11,$G$11*H11,IF(D32=$E$12,$G$12*H12,IF(D32=$E$13,$G$13*H13,IF(D32=$E$14,$G$14*H14))))))</f>
        <v>0</v>
      </c>
      <c r="G32" s="188" t="e">
        <f t="shared" si="1"/>
        <v>#DIV/0!</v>
      </c>
      <c r="H32" s="189"/>
      <c r="I32" s="188" t="e">
        <f t="shared" si="2"/>
        <v>#DIV/0!</v>
      </c>
    </row>
    <row r="33" spans="2:9" ht="15.75" thickTop="1" x14ac:dyDescent="0.25">
      <c r="B33" s="95" t="s">
        <v>23</v>
      </c>
      <c r="C33" s="11"/>
      <c r="D33" s="11"/>
      <c r="E33" s="11"/>
      <c r="F33" s="11"/>
      <c r="G33" s="11"/>
      <c r="H33" s="11"/>
      <c r="I33" s="11"/>
    </row>
    <row r="34" spans="2:9" x14ac:dyDescent="0.25">
      <c r="B34" s="166" t="s">
        <v>62</v>
      </c>
      <c r="C34" s="1"/>
      <c r="D34" s="1"/>
      <c r="E34" s="12"/>
      <c r="F34" s="12"/>
      <c r="G34" s="12"/>
      <c r="H34" s="13"/>
      <c r="I34" s="16"/>
    </row>
    <row r="35" spans="2:9" x14ac:dyDescent="0.25">
      <c r="B35" s="205" t="s">
        <v>69</v>
      </c>
      <c r="C35" s="205"/>
      <c r="D35" s="205"/>
      <c r="E35" s="205"/>
      <c r="F35" s="205"/>
      <c r="G35" s="205"/>
      <c r="H35" s="13"/>
      <c r="I35" s="16"/>
    </row>
    <row r="36" spans="2:9" x14ac:dyDescent="0.25">
      <c r="B36" s="206" t="s">
        <v>11</v>
      </c>
      <c r="C36" s="207"/>
      <c r="D36" s="18" t="s">
        <v>12</v>
      </c>
      <c r="E36" s="19" t="s">
        <v>13</v>
      </c>
      <c r="F36" s="18" t="s">
        <v>14</v>
      </c>
      <c r="G36" s="19" t="s">
        <v>15</v>
      </c>
      <c r="H36" s="13"/>
      <c r="I36" s="16"/>
    </row>
    <row r="37" spans="2:9" ht="39" x14ac:dyDescent="0.25">
      <c r="B37" s="208" t="s">
        <v>32</v>
      </c>
      <c r="C37" s="209"/>
      <c r="D37" s="93" t="s">
        <v>33</v>
      </c>
      <c r="E37" s="82" t="s">
        <v>34</v>
      </c>
      <c r="F37" s="82" t="s">
        <v>38</v>
      </c>
      <c r="G37" s="83" t="s">
        <v>36</v>
      </c>
      <c r="H37" s="57"/>
      <c r="I37" s="16"/>
    </row>
    <row r="38" spans="2:9" x14ac:dyDescent="0.25">
      <c r="B38" s="256"/>
      <c r="C38" s="257"/>
      <c r="D38" s="171"/>
      <c r="E38" s="172"/>
      <c r="F38" s="190" t="e">
        <f>F40/E40*E38</f>
        <v>#DIV/0!</v>
      </c>
      <c r="G38" s="191" t="e">
        <f>G40/E40*E38</f>
        <v>#DIV/0!</v>
      </c>
      <c r="H38" s="57"/>
      <c r="I38" s="16"/>
    </row>
    <row r="39" spans="2:9" x14ac:dyDescent="0.25">
      <c r="B39" s="256"/>
      <c r="C39" s="257"/>
      <c r="D39" s="171"/>
      <c r="E39" s="172"/>
      <c r="F39" s="175" t="e">
        <f>F40/E40*E39</f>
        <v>#DIV/0!</v>
      </c>
      <c r="G39" s="176" t="e">
        <f>G40/E40*E39</f>
        <v>#DIV/0!</v>
      </c>
      <c r="H39" s="57"/>
      <c r="I39" s="16"/>
    </row>
    <row r="40" spans="2:9" x14ac:dyDescent="0.25">
      <c r="B40" s="258"/>
      <c r="C40" s="259"/>
      <c r="D40" s="177" t="s">
        <v>35</v>
      </c>
      <c r="E40" s="178">
        <f>SUM(E38:E39)</f>
        <v>0</v>
      </c>
      <c r="F40" s="179"/>
      <c r="G40" s="180"/>
      <c r="H40" s="57"/>
      <c r="I40" s="16"/>
    </row>
    <row r="41" spans="2:9" x14ac:dyDescent="0.25">
      <c r="B41" s="95" t="s">
        <v>23</v>
      </c>
      <c r="C41" s="1"/>
      <c r="D41" s="1"/>
      <c r="E41" s="12"/>
      <c r="F41" s="12"/>
      <c r="G41" s="12"/>
      <c r="H41" s="13"/>
      <c r="I41" s="16"/>
    </row>
    <row r="43" spans="2:9" ht="15.75" x14ac:dyDescent="0.25">
      <c r="B43" s="195" t="s">
        <v>116</v>
      </c>
    </row>
    <row r="44" spans="2:9" x14ac:dyDescent="0.25">
      <c r="B44" s="141">
        <v>1</v>
      </c>
      <c r="C44" s="194" t="s">
        <v>112</v>
      </c>
    </row>
    <row r="45" spans="2:9" x14ac:dyDescent="0.25">
      <c r="B45" s="141">
        <v>2</v>
      </c>
      <c r="C45" s="194" t="s">
        <v>119</v>
      </c>
    </row>
    <row r="46" spans="2:9" x14ac:dyDescent="0.25">
      <c r="B46" s="141"/>
      <c r="C46" s="194" t="s">
        <v>120</v>
      </c>
    </row>
    <row r="47" spans="2:9" x14ac:dyDescent="0.25">
      <c r="B47" s="141">
        <v>3</v>
      </c>
      <c r="C47" s="161" t="s">
        <v>100</v>
      </c>
    </row>
    <row r="48" spans="2:9" x14ac:dyDescent="0.25">
      <c r="B48" s="141">
        <v>4</v>
      </c>
      <c r="C48" s="161" t="s">
        <v>117</v>
      </c>
    </row>
    <row r="49" spans="2:4" x14ac:dyDescent="0.25">
      <c r="B49" s="57"/>
      <c r="C49" s="162" t="s">
        <v>118</v>
      </c>
      <c r="D49" s="162"/>
    </row>
    <row r="50" spans="2:4" x14ac:dyDescent="0.25">
      <c r="B50" s="141">
        <v>5</v>
      </c>
      <c r="C50" s="159" t="s">
        <v>85</v>
      </c>
    </row>
    <row r="51" spans="2:4" x14ac:dyDescent="0.25">
      <c r="B51" s="141">
        <v>6</v>
      </c>
      <c r="C51" s="161" t="s">
        <v>104</v>
      </c>
    </row>
    <row r="52" spans="2:4" x14ac:dyDescent="0.25">
      <c r="B52" s="155">
        <v>7</v>
      </c>
      <c r="C52" s="159" t="s">
        <v>102</v>
      </c>
    </row>
    <row r="53" spans="2:4" x14ac:dyDescent="0.25">
      <c r="B53" s="155">
        <v>8</v>
      </c>
      <c r="C53" s="160" t="s">
        <v>88</v>
      </c>
    </row>
    <row r="54" spans="2:4" x14ac:dyDescent="0.25">
      <c r="B54" s="164">
        <v>9</v>
      </c>
      <c r="C54" s="159" t="s">
        <v>105</v>
      </c>
    </row>
    <row r="55" spans="2:4" x14ac:dyDescent="0.25">
      <c r="B55" s="155">
        <v>10</v>
      </c>
      <c r="C55" s="163" t="s">
        <v>92</v>
      </c>
    </row>
    <row r="56" spans="2:4" x14ac:dyDescent="0.25">
      <c r="B56" s="155">
        <v>11</v>
      </c>
      <c r="C56" s="159" t="s">
        <v>102</v>
      </c>
    </row>
    <row r="57" spans="2:4" x14ac:dyDescent="0.25">
      <c r="B57" s="155">
        <v>12</v>
      </c>
      <c r="C57" s="159" t="s">
        <v>125</v>
      </c>
    </row>
    <row r="59" spans="2:4" ht="15.75" x14ac:dyDescent="0.25">
      <c r="B59" s="195" t="s">
        <v>124</v>
      </c>
    </row>
    <row r="60" spans="2:4" x14ac:dyDescent="0.25">
      <c r="B60" s="141">
        <v>1</v>
      </c>
      <c r="C60" s="194" t="s">
        <v>112</v>
      </c>
    </row>
    <row r="61" spans="2:4" x14ac:dyDescent="0.25">
      <c r="B61" s="141">
        <v>2</v>
      </c>
      <c r="C61" s="194" t="s">
        <v>133</v>
      </c>
      <c r="D61" s="57"/>
    </row>
    <row r="62" spans="2:4" x14ac:dyDescent="0.25">
      <c r="B62" s="141"/>
      <c r="C62" s="194" t="s">
        <v>134</v>
      </c>
      <c r="D62" s="57"/>
    </row>
    <row r="63" spans="2:4" x14ac:dyDescent="0.25">
      <c r="B63" s="141"/>
      <c r="C63" s="194" t="s">
        <v>135</v>
      </c>
      <c r="D63" s="57"/>
    </row>
    <row r="64" spans="2:4" x14ac:dyDescent="0.25">
      <c r="B64" s="164">
        <v>3</v>
      </c>
      <c r="C64" s="194" t="s">
        <v>71</v>
      </c>
      <c r="D64" s="123"/>
    </row>
    <row r="65" spans="2:4" x14ac:dyDescent="0.25">
      <c r="B65" s="164">
        <v>4</v>
      </c>
      <c r="C65" s="196" t="s">
        <v>126</v>
      </c>
      <c r="D65" s="123"/>
    </row>
    <row r="66" spans="2:4" x14ac:dyDescent="0.25">
      <c r="B66" s="164"/>
      <c r="C66" s="197" t="s">
        <v>107</v>
      </c>
      <c r="D66" s="123"/>
    </row>
    <row r="67" spans="2:4" x14ac:dyDescent="0.25">
      <c r="B67" s="192">
        <v>5</v>
      </c>
      <c r="C67" s="159" t="s">
        <v>136</v>
      </c>
      <c r="D67" s="123"/>
    </row>
    <row r="68" spans="2:4" x14ac:dyDescent="0.25">
      <c r="B68" s="141">
        <v>6</v>
      </c>
      <c r="C68" s="161" t="s">
        <v>137</v>
      </c>
      <c r="D68" s="123"/>
    </row>
    <row r="69" spans="2:4" x14ac:dyDescent="0.25">
      <c r="B69" s="159"/>
      <c r="C69" s="159" t="s">
        <v>127</v>
      </c>
      <c r="D69" s="123"/>
    </row>
    <row r="70" spans="2:4" x14ac:dyDescent="0.25">
      <c r="B70" s="193">
        <v>7</v>
      </c>
      <c r="C70" s="162" t="s">
        <v>110</v>
      </c>
    </row>
    <row r="71" spans="2:4" x14ac:dyDescent="0.25">
      <c r="B71" s="193">
        <v>8</v>
      </c>
      <c r="C71" s="162" t="s">
        <v>111</v>
      </c>
    </row>
    <row r="72" spans="2:4" x14ac:dyDescent="0.25">
      <c r="B72" s="193">
        <v>9</v>
      </c>
      <c r="C72" s="159" t="s">
        <v>85</v>
      </c>
    </row>
    <row r="73" spans="2:4" x14ac:dyDescent="0.25">
      <c r="B73" s="193">
        <v>10</v>
      </c>
      <c r="C73" s="162" t="s">
        <v>138</v>
      </c>
    </row>
    <row r="74" spans="2:4" x14ac:dyDescent="0.25">
      <c r="B74" s="57"/>
      <c r="C74" s="162" t="s">
        <v>139</v>
      </c>
    </row>
    <row r="75" spans="2:4" x14ac:dyDescent="0.25">
      <c r="B75" s="193">
        <v>11</v>
      </c>
      <c r="C75" s="162" t="s">
        <v>109</v>
      </c>
    </row>
    <row r="76" spans="2:4" x14ac:dyDescent="0.25">
      <c r="B76" s="164">
        <v>12</v>
      </c>
      <c r="C76" s="159" t="s">
        <v>105</v>
      </c>
    </row>
    <row r="77" spans="2:4" x14ac:dyDescent="0.25">
      <c r="B77" s="164">
        <v>13</v>
      </c>
      <c r="C77" s="159" t="s">
        <v>113</v>
      </c>
    </row>
    <row r="78" spans="2:4" x14ac:dyDescent="0.25">
      <c r="B78" s="164">
        <v>14</v>
      </c>
      <c r="C78" s="163" t="s">
        <v>92</v>
      </c>
    </row>
    <row r="79" spans="2:4" x14ac:dyDescent="0.25">
      <c r="B79" s="164">
        <v>15</v>
      </c>
      <c r="C79" s="159" t="s">
        <v>123</v>
      </c>
    </row>
    <row r="80" spans="2:4" x14ac:dyDescent="0.25">
      <c r="B80" s="164">
        <v>16</v>
      </c>
      <c r="C80" s="159" t="s">
        <v>122</v>
      </c>
    </row>
  </sheetData>
  <mergeCells count="28">
    <mergeCell ref="B37:C37"/>
    <mergeCell ref="B38:C38"/>
    <mergeCell ref="B39:C39"/>
    <mergeCell ref="B40:C40"/>
    <mergeCell ref="B29:C29"/>
    <mergeCell ref="B30:C30"/>
    <mergeCell ref="B31:C31"/>
    <mergeCell ref="B32:C32"/>
    <mergeCell ref="B35:G35"/>
    <mergeCell ref="B36:C36"/>
    <mergeCell ref="B28:C28"/>
    <mergeCell ref="B9:D9"/>
    <mergeCell ref="B18:I18"/>
    <mergeCell ref="B19:C19"/>
    <mergeCell ref="B20:C20"/>
    <mergeCell ref="B21:C21"/>
    <mergeCell ref="B22:C22"/>
    <mergeCell ref="B23:C23"/>
    <mergeCell ref="B24:C24"/>
    <mergeCell ref="B25:C25"/>
    <mergeCell ref="B26:C26"/>
    <mergeCell ref="B27:C27"/>
    <mergeCell ref="B6:H6"/>
    <mergeCell ref="B7:D8"/>
    <mergeCell ref="E7:E8"/>
    <mergeCell ref="F7:F8"/>
    <mergeCell ref="G7:G8"/>
    <mergeCell ref="H7:H8"/>
  </mergeCells>
  <pageMargins left="0.7" right="0.7" top="0.75" bottom="0.75" header="0.3" footer="0.3"/>
  <pageSetup scale="65"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39"/>
  <sheetViews>
    <sheetView zoomScaleNormal="100" workbookViewId="0">
      <selection activeCell="C50" sqref="C50"/>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9" width="15.42578125" bestFit="1" customWidth="1"/>
    <col min="10" max="10" width="15.42578125" customWidth="1"/>
    <col min="17" max="17" width="7.140625" customWidth="1"/>
  </cols>
  <sheetData>
    <row r="1" spans="1:18" s="57" customFormat="1" ht="21" x14ac:dyDescent="0.35">
      <c r="A1" s="156" t="s">
        <v>103</v>
      </c>
      <c r="R1"/>
    </row>
    <row r="2" spans="1:18" s="57" customFormat="1" x14ac:dyDescent="0.25"/>
    <row r="3" spans="1:18" s="57" customFormat="1" ht="18.75" x14ac:dyDescent="0.3">
      <c r="B3" s="153" t="s">
        <v>101</v>
      </c>
    </row>
    <row r="4" spans="1:18" s="57" customFormat="1" x14ac:dyDescent="0.25">
      <c r="B4" s="141">
        <v>1</v>
      </c>
      <c r="C4" s="194" t="s">
        <v>112</v>
      </c>
    </row>
    <row r="5" spans="1:18" s="57" customFormat="1" x14ac:dyDescent="0.25"/>
    <row r="49" spans="2:9" s="57" customFormat="1" x14ac:dyDescent="0.25"/>
    <row r="50" spans="2:9" s="57" customFormat="1" x14ac:dyDescent="0.25">
      <c r="B50" s="141">
        <v>2</v>
      </c>
      <c r="C50" s="194" t="s">
        <v>131</v>
      </c>
    </row>
    <row r="51" spans="2:9" x14ac:dyDescent="0.25">
      <c r="B51" s="141"/>
      <c r="C51" s="194" t="s">
        <v>132</v>
      </c>
    </row>
    <row r="52" spans="2:9" s="57" customFormat="1" x14ac:dyDescent="0.25">
      <c r="B52" s="141">
        <v>3</v>
      </c>
      <c r="C52" s="161" t="s">
        <v>100</v>
      </c>
      <c r="D52" s="162"/>
      <c r="E52" s="162"/>
    </row>
    <row r="53" spans="2:9" s="57" customFormat="1" x14ac:dyDescent="0.25">
      <c r="B53" s="141">
        <v>4</v>
      </c>
      <c r="C53" s="161" t="s">
        <v>117</v>
      </c>
      <c r="D53" s="162"/>
      <c r="E53" s="162"/>
    </row>
    <row r="54" spans="2:9" s="57" customFormat="1" x14ac:dyDescent="0.25">
      <c r="C54" s="162" t="s">
        <v>118</v>
      </c>
      <c r="E54" s="162"/>
    </row>
    <row r="55" spans="2:9" s="57" customFormat="1" x14ac:dyDescent="0.25">
      <c r="B55" s="141">
        <v>5</v>
      </c>
      <c r="C55" s="159" t="s">
        <v>85</v>
      </c>
      <c r="D55" s="162"/>
      <c r="E55" s="162"/>
    </row>
    <row r="57" spans="2:9" ht="15.75" thickBot="1" x14ac:dyDescent="0.3">
      <c r="B57" s="246" t="s">
        <v>67</v>
      </c>
      <c r="C57" s="247"/>
      <c r="D57" s="247"/>
      <c r="E57" s="247"/>
      <c r="F57" s="247"/>
      <c r="G57" s="247"/>
      <c r="H57" s="247"/>
      <c r="I57" s="128"/>
    </row>
    <row r="58" spans="2:9" ht="18" customHeight="1" thickTop="1" x14ac:dyDescent="0.25">
      <c r="B58" s="248" t="s">
        <v>1</v>
      </c>
      <c r="C58" s="225"/>
      <c r="D58" s="225"/>
      <c r="E58" s="230" t="s">
        <v>2</v>
      </c>
      <c r="F58" s="232" t="s">
        <v>3</v>
      </c>
      <c r="G58" s="234" t="s">
        <v>4</v>
      </c>
      <c r="H58" s="236" t="s">
        <v>5</v>
      </c>
      <c r="I58" s="129"/>
    </row>
    <row r="59" spans="2:9" ht="18" customHeight="1" thickBot="1" x14ac:dyDescent="0.3">
      <c r="B59" s="249"/>
      <c r="C59" s="228"/>
      <c r="D59" s="228"/>
      <c r="E59" s="231"/>
      <c r="F59" s="233"/>
      <c r="G59" s="235"/>
      <c r="H59" s="237"/>
      <c r="I59" s="129"/>
    </row>
    <row r="60" spans="2:9" ht="16.5" thickTop="1" thickBot="1" x14ac:dyDescent="0.3">
      <c r="B60" s="263" t="s">
        <v>6</v>
      </c>
      <c r="C60" s="215"/>
      <c r="D60" s="215"/>
      <c r="E60" s="9" t="s">
        <v>7</v>
      </c>
      <c r="F60" s="32">
        <v>199700</v>
      </c>
      <c r="G60" s="34">
        <f>F60/2</f>
        <v>99850</v>
      </c>
      <c r="H60" s="10">
        <v>1</v>
      </c>
      <c r="I60" s="130"/>
    </row>
    <row r="61" spans="2:9" ht="16.5" thickTop="1" thickBot="1" x14ac:dyDescent="0.3">
      <c r="B61" s="131"/>
      <c r="C61" s="132"/>
      <c r="D61" s="133"/>
      <c r="E61" s="7" t="s">
        <v>8</v>
      </c>
      <c r="F61" s="32">
        <v>179700</v>
      </c>
      <c r="G61" s="34">
        <f>F61/2</f>
        <v>89850</v>
      </c>
      <c r="H61" s="10">
        <v>1</v>
      </c>
      <c r="I61" s="134"/>
    </row>
    <row r="62" spans="2:9" ht="16.5" thickTop="1" thickBot="1" x14ac:dyDescent="0.3">
      <c r="B62" s="131"/>
      <c r="C62" s="132"/>
      <c r="D62" s="133"/>
      <c r="E62" s="144" t="s">
        <v>95</v>
      </c>
      <c r="F62" s="33">
        <v>160000</v>
      </c>
      <c r="G62" s="34">
        <f>F62/2</f>
        <v>80000</v>
      </c>
      <c r="H62" s="147"/>
      <c r="I62" s="130"/>
    </row>
    <row r="63" spans="2:9" s="57" customFormat="1" ht="16.5" thickTop="1" thickBot="1" x14ac:dyDescent="0.3">
      <c r="B63" s="131"/>
      <c r="C63" s="132"/>
      <c r="D63" s="133"/>
      <c r="E63" s="145" t="s">
        <v>96</v>
      </c>
      <c r="F63" s="33">
        <v>150000</v>
      </c>
      <c r="G63" s="34">
        <f t="shared" ref="G63:G64" si="0">F63/2</f>
        <v>75000</v>
      </c>
      <c r="H63" s="148"/>
      <c r="I63" s="130"/>
    </row>
    <row r="64" spans="2:9" s="57" customFormat="1" ht="16.5" thickTop="1" thickBot="1" x14ac:dyDescent="0.3">
      <c r="B64" s="131"/>
      <c r="C64" s="132"/>
      <c r="D64" s="133"/>
      <c r="E64" s="145" t="s">
        <v>97</v>
      </c>
      <c r="F64" s="33">
        <v>140000</v>
      </c>
      <c r="G64" s="34">
        <f t="shared" si="0"/>
        <v>70000</v>
      </c>
      <c r="H64" s="148"/>
      <c r="I64" s="130"/>
    </row>
    <row r="65" spans="2:16" s="57" customFormat="1" ht="16.5" thickTop="1" thickBot="1" x14ac:dyDescent="0.3">
      <c r="B65" s="131"/>
      <c r="C65" s="132"/>
      <c r="D65" s="133"/>
      <c r="E65" s="146" t="s">
        <v>98</v>
      </c>
      <c r="F65" s="143">
        <v>130000</v>
      </c>
      <c r="G65" s="34">
        <f>F65/2</f>
        <v>65000</v>
      </c>
      <c r="H65" s="149"/>
      <c r="I65" s="130"/>
    </row>
    <row r="66" spans="2:16" ht="15.75" thickTop="1" x14ac:dyDescent="0.25">
      <c r="B66" s="142" t="s">
        <v>99</v>
      </c>
      <c r="C66" s="132"/>
      <c r="D66" s="4"/>
      <c r="E66" s="4"/>
      <c r="F66" s="5"/>
      <c r="G66" s="4"/>
      <c r="H66" s="5"/>
      <c r="I66" s="135"/>
    </row>
    <row r="67" spans="2:16" x14ac:dyDescent="0.25">
      <c r="B67" s="136"/>
      <c r="C67" s="132"/>
      <c r="D67" s="4"/>
      <c r="E67" s="4"/>
      <c r="F67" s="5"/>
      <c r="G67" s="4"/>
      <c r="H67" s="5"/>
      <c r="I67" s="135"/>
    </row>
    <row r="68" spans="2:16" x14ac:dyDescent="0.25">
      <c r="B68" s="136"/>
      <c r="C68" s="132"/>
      <c r="D68" s="4"/>
      <c r="E68" s="4"/>
      <c r="F68" s="5"/>
      <c r="G68" s="4"/>
      <c r="H68" s="5"/>
      <c r="I68" s="135"/>
      <c r="P68" s="150"/>
    </row>
    <row r="69" spans="2:16" x14ac:dyDescent="0.25">
      <c r="B69" s="253" t="s">
        <v>68</v>
      </c>
      <c r="C69" s="205"/>
      <c r="D69" s="205"/>
      <c r="E69" s="205"/>
      <c r="F69" s="205"/>
      <c r="G69" s="205"/>
      <c r="H69" s="205"/>
      <c r="I69" s="254"/>
    </row>
    <row r="70" spans="2:16" x14ac:dyDescent="0.25">
      <c r="B70" s="206" t="s">
        <v>11</v>
      </c>
      <c r="C70" s="207"/>
      <c r="D70" s="18" t="s">
        <v>12</v>
      </c>
      <c r="E70" s="19" t="s">
        <v>13</v>
      </c>
      <c r="F70" s="18" t="s">
        <v>14</v>
      </c>
      <c r="G70" s="19" t="s">
        <v>15</v>
      </c>
      <c r="H70" s="19" t="s">
        <v>16</v>
      </c>
      <c r="I70" s="18" t="s">
        <v>17</v>
      </c>
    </row>
    <row r="71" spans="2:16" ht="51.75" thickBot="1" x14ac:dyDescent="0.3">
      <c r="B71" s="217" t="s">
        <v>18</v>
      </c>
      <c r="C71" s="218"/>
      <c r="D71" s="28" t="s">
        <v>2</v>
      </c>
      <c r="E71" s="29" t="s">
        <v>19</v>
      </c>
      <c r="F71" s="28" t="s">
        <v>4</v>
      </c>
      <c r="G71" s="29" t="s">
        <v>20</v>
      </c>
      <c r="H71" s="29" t="s">
        <v>61</v>
      </c>
      <c r="I71" s="29" t="s">
        <v>21</v>
      </c>
    </row>
    <row r="72" spans="2:16" ht="16.5" thickTop="1" thickBot="1" x14ac:dyDescent="0.3">
      <c r="B72" s="262" t="s">
        <v>22</v>
      </c>
      <c r="C72" s="204"/>
      <c r="D72" s="24" t="s">
        <v>7</v>
      </c>
      <c r="E72" s="26">
        <v>2659</v>
      </c>
      <c r="F72" s="151">
        <f>IF(D72=$E$60,$G$60,IF(D72=$E$61,$G$61,IF(D72=$E$62,$G$62,IF(D72=$E$63,$G$63,IF(D72=$E$64,$G$64,IF(D72=$E$65,$G$65))))))</f>
        <v>99850</v>
      </c>
      <c r="G72" s="107">
        <f t="shared" ref="G72:G83" si="1">E72/F72</f>
        <v>2.6629944917376063E-2</v>
      </c>
      <c r="H72" s="27">
        <v>2.5000000000000001E-2</v>
      </c>
      <c r="I72" s="107">
        <f t="shared" ref="I72:I83" si="2">G72-H72</f>
        <v>1.6299449173760618E-3</v>
      </c>
    </row>
    <row r="73" spans="2:16" ht="16.5" thickTop="1" thickBot="1" x14ac:dyDescent="0.3">
      <c r="B73" s="262"/>
      <c r="C73" s="204"/>
      <c r="D73" s="24"/>
      <c r="E73" s="26"/>
      <c r="F73" s="151" t="b">
        <f t="shared" ref="F73:F83" si="3">IF(D73=$E$60,$G$60,IF(D73=$E$61,$G$61,IF(D73=$E$62,$G$62,IF(D73=$E$63,$G$63,IF(D73=$E$64,$G$64,IF(D73=$E$65,$G$65))))))</f>
        <v>0</v>
      </c>
      <c r="G73" s="107" t="e">
        <f t="shared" si="1"/>
        <v>#DIV/0!</v>
      </c>
      <c r="H73" s="27"/>
      <c r="I73" s="107" t="e">
        <f t="shared" si="2"/>
        <v>#DIV/0!</v>
      </c>
    </row>
    <row r="74" spans="2:16" ht="16.5" thickTop="1" thickBot="1" x14ac:dyDescent="0.3">
      <c r="B74" s="262"/>
      <c r="C74" s="204"/>
      <c r="D74" s="24"/>
      <c r="E74" s="26"/>
      <c r="F74" s="151" t="b">
        <f t="shared" si="3"/>
        <v>0</v>
      </c>
      <c r="G74" s="107" t="e">
        <f t="shared" si="1"/>
        <v>#DIV/0!</v>
      </c>
      <c r="H74" s="27"/>
      <c r="I74" s="107" t="e">
        <f t="shared" si="2"/>
        <v>#DIV/0!</v>
      </c>
    </row>
    <row r="75" spans="2:16" ht="16.5" thickTop="1" thickBot="1" x14ac:dyDescent="0.3">
      <c r="B75" s="262"/>
      <c r="C75" s="204"/>
      <c r="D75" s="24"/>
      <c r="E75" s="26"/>
      <c r="F75" s="151" t="b">
        <f t="shared" si="3"/>
        <v>0</v>
      </c>
      <c r="G75" s="107" t="e">
        <f t="shared" si="1"/>
        <v>#DIV/0!</v>
      </c>
      <c r="H75" s="27"/>
      <c r="I75" s="107" t="e">
        <f t="shared" si="2"/>
        <v>#DIV/0!</v>
      </c>
    </row>
    <row r="76" spans="2:16" ht="16.5" thickTop="1" thickBot="1" x14ac:dyDescent="0.3">
      <c r="B76" s="262"/>
      <c r="C76" s="202"/>
      <c r="D76" s="152"/>
      <c r="E76" s="26"/>
      <c r="F76" s="151" t="b">
        <f t="shared" si="3"/>
        <v>0</v>
      </c>
      <c r="G76" s="107" t="e">
        <f t="shared" si="1"/>
        <v>#DIV/0!</v>
      </c>
      <c r="H76" s="27"/>
      <c r="I76" s="107" t="e">
        <f t="shared" si="2"/>
        <v>#DIV/0!</v>
      </c>
    </row>
    <row r="77" spans="2:16" ht="16.5" thickTop="1" thickBot="1" x14ac:dyDescent="0.3">
      <c r="B77" s="262"/>
      <c r="C77" s="202"/>
      <c r="D77" s="152"/>
      <c r="E77" s="26"/>
      <c r="F77" s="151" t="b">
        <f t="shared" si="3"/>
        <v>0</v>
      </c>
      <c r="G77" s="107" t="e">
        <f t="shared" si="1"/>
        <v>#DIV/0!</v>
      </c>
      <c r="H77" s="27"/>
      <c r="I77" s="107" t="e">
        <f t="shared" si="2"/>
        <v>#DIV/0!</v>
      </c>
    </row>
    <row r="78" spans="2:16" ht="16.5" thickTop="1" thickBot="1" x14ac:dyDescent="0.3">
      <c r="B78" s="262"/>
      <c r="C78" s="204"/>
      <c r="D78" s="25"/>
      <c r="E78" s="26"/>
      <c r="F78" s="151" t="b">
        <f t="shared" si="3"/>
        <v>0</v>
      </c>
      <c r="G78" s="107" t="e">
        <f t="shared" si="1"/>
        <v>#DIV/0!</v>
      </c>
      <c r="H78" s="27"/>
      <c r="I78" s="107" t="e">
        <f t="shared" si="2"/>
        <v>#DIV/0!</v>
      </c>
    </row>
    <row r="79" spans="2:16" ht="16.5" thickTop="1" thickBot="1" x14ac:dyDescent="0.3">
      <c r="B79" s="262"/>
      <c r="C79" s="202"/>
      <c r="D79" s="25"/>
      <c r="E79" s="26"/>
      <c r="F79" s="151" t="b">
        <f t="shared" si="3"/>
        <v>0</v>
      </c>
      <c r="G79" s="107" t="e">
        <f t="shared" si="1"/>
        <v>#DIV/0!</v>
      </c>
      <c r="H79" s="27"/>
      <c r="I79" s="107" t="e">
        <f t="shared" si="2"/>
        <v>#DIV/0!</v>
      </c>
    </row>
    <row r="80" spans="2:16" ht="16.5" thickTop="1" thickBot="1" x14ac:dyDescent="0.3">
      <c r="B80" s="262"/>
      <c r="C80" s="202"/>
      <c r="D80" s="25"/>
      <c r="E80" s="26"/>
      <c r="F80" s="151" t="b">
        <f t="shared" si="3"/>
        <v>0</v>
      </c>
      <c r="G80" s="107" t="e">
        <f t="shared" si="1"/>
        <v>#DIV/0!</v>
      </c>
      <c r="H80" s="27"/>
      <c r="I80" s="107" t="e">
        <f t="shared" si="2"/>
        <v>#DIV/0!</v>
      </c>
    </row>
    <row r="81" spans="2:9" ht="16.5" thickTop="1" thickBot="1" x14ac:dyDescent="0.3">
      <c r="B81" s="262"/>
      <c r="C81" s="202"/>
      <c r="D81" s="25"/>
      <c r="E81" s="26"/>
      <c r="F81" s="151" t="b">
        <f t="shared" si="3"/>
        <v>0</v>
      </c>
      <c r="G81" s="107" t="e">
        <f t="shared" si="1"/>
        <v>#DIV/0!</v>
      </c>
      <c r="H81" s="27"/>
      <c r="I81" s="107" t="e">
        <f t="shared" si="2"/>
        <v>#DIV/0!</v>
      </c>
    </row>
    <row r="82" spans="2:9" ht="16.5" thickTop="1" thickBot="1" x14ac:dyDescent="0.3">
      <c r="B82" s="262"/>
      <c r="C82" s="202"/>
      <c r="D82" s="25"/>
      <c r="E82" s="26"/>
      <c r="F82" s="151" t="b">
        <f t="shared" si="3"/>
        <v>0</v>
      </c>
      <c r="G82" s="107" t="e">
        <f t="shared" si="1"/>
        <v>#DIV/0!</v>
      </c>
      <c r="H82" s="27"/>
      <c r="I82" s="107" t="e">
        <f t="shared" si="2"/>
        <v>#DIV/0!</v>
      </c>
    </row>
    <row r="83" spans="2:9" ht="16.5" thickTop="1" thickBot="1" x14ac:dyDescent="0.3">
      <c r="B83" s="264"/>
      <c r="C83" s="265"/>
      <c r="D83" s="137"/>
      <c r="E83" s="138"/>
      <c r="F83" s="151" t="b">
        <f t="shared" si="3"/>
        <v>0</v>
      </c>
      <c r="G83" s="139" t="e">
        <f t="shared" si="1"/>
        <v>#DIV/0!</v>
      </c>
      <c r="H83" s="140"/>
      <c r="I83" s="139" t="e">
        <f t="shared" si="2"/>
        <v>#DIV/0!</v>
      </c>
    </row>
    <row r="84" spans="2:9" ht="15.75" thickTop="1" x14ac:dyDescent="0.25">
      <c r="B84" s="95" t="s">
        <v>23</v>
      </c>
      <c r="C84" s="11"/>
      <c r="D84" s="11"/>
      <c r="E84" s="11"/>
      <c r="F84" s="11"/>
      <c r="G84" s="11"/>
      <c r="H84" s="11"/>
      <c r="I84" s="11"/>
    </row>
    <row r="85" spans="2:9" x14ac:dyDescent="0.25">
      <c r="B85" s="3"/>
      <c r="C85" s="1"/>
      <c r="D85" s="1"/>
      <c r="E85" s="12"/>
      <c r="G85" s="12"/>
      <c r="H85" s="13"/>
      <c r="I85" s="16"/>
    </row>
    <row r="86" spans="2:9" x14ac:dyDescent="0.25">
      <c r="B86" s="141">
        <v>6</v>
      </c>
      <c r="C86" s="161" t="s">
        <v>104</v>
      </c>
    </row>
    <row r="87" spans="2:9" x14ac:dyDescent="0.25">
      <c r="D87" s="57"/>
      <c r="E87" s="57"/>
      <c r="F87" s="57"/>
      <c r="G87" s="57"/>
      <c r="H87" s="57"/>
      <c r="I87" s="57"/>
    </row>
    <row r="116" spans="2:21" x14ac:dyDescent="0.25">
      <c r="B116" s="155">
        <v>7</v>
      </c>
      <c r="C116" s="159" t="s">
        <v>102</v>
      </c>
    </row>
    <row r="117" spans="2:21" x14ac:dyDescent="0.25">
      <c r="T117" s="155"/>
      <c r="U117" s="154"/>
    </row>
    <row r="161" spans="2:3" s="57" customFormat="1" x14ac:dyDescent="0.25"/>
    <row r="162" spans="2:3" x14ac:dyDescent="0.25">
      <c r="B162" s="155">
        <v>8</v>
      </c>
      <c r="C162" s="160" t="s">
        <v>88</v>
      </c>
    </row>
    <row r="163" spans="2:3" x14ac:dyDescent="0.25">
      <c r="B163" s="164">
        <v>9</v>
      </c>
      <c r="C163" s="159" t="s">
        <v>105</v>
      </c>
    </row>
    <row r="164" spans="2:3" x14ac:dyDescent="0.25">
      <c r="B164" s="155">
        <v>10</v>
      </c>
      <c r="C164" s="163" t="s">
        <v>92</v>
      </c>
    </row>
    <row r="207" spans="2:3" x14ac:dyDescent="0.25">
      <c r="B207" s="155">
        <v>11</v>
      </c>
      <c r="C207" s="159" t="s">
        <v>102</v>
      </c>
    </row>
    <row r="208" spans="2:3" x14ac:dyDescent="0.25">
      <c r="B208" s="155">
        <v>12</v>
      </c>
      <c r="C208" s="159" t="s">
        <v>121</v>
      </c>
    </row>
    <row r="239" spans="19:19" x14ac:dyDescent="0.25">
      <c r="S239" s="57"/>
    </row>
  </sheetData>
  <mergeCells count="22">
    <mergeCell ref="B80:C80"/>
    <mergeCell ref="B81:C81"/>
    <mergeCell ref="B82:C82"/>
    <mergeCell ref="B83:C83"/>
    <mergeCell ref="B74:C74"/>
    <mergeCell ref="B75:C75"/>
    <mergeCell ref="B76:C76"/>
    <mergeCell ref="B77:C77"/>
    <mergeCell ref="B78:C78"/>
    <mergeCell ref="B79:C79"/>
    <mergeCell ref="B73:C73"/>
    <mergeCell ref="B57:H57"/>
    <mergeCell ref="B58:D59"/>
    <mergeCell ref="E58:E59"/>
    <mergeCell ref="F58:F59"/>
    <mergeCell ref="G58:G59"/>
    <mergeCell ref="H58:H59"/>
    <mergeCell ref="B60:D60"/>
    <mergeCell ref="B69:I69"/>
    <mergeCell ref="B70:C70"/>
    <mergeCell ref="B71:C71"/>
    <mergeCell ref="B72:C72"/>
  </mergeCells>
  <pageMargins left="0.7" right="0.7" top="0.75" bottom="0.75" header="0.3" footer="0.3"/>
  <pageSetup scale="64" fitToHeight="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7"/>
  <sheetViews>
    <sheetView zoomScaleNormal="100" workbookViewId="0">
      <selection activeCell="B226" sqref="B226:C227"/>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10" width="15.42578125" customWidth="1"/>
    <col min="17" max="17" width="7.140625" customWidth="1"/>
  </cols>
  <sheetData>
    <row r="1" spans="1:3" ht="21" x14ac:dyDescent="0.35">
      <c r="A1" s="156" t="s">
        <v>106</v>
      </c>
      <c r="B1" s="57"/>
      <c r="C1" s="57"/>
    </row>
    <row r="2" spans="1:3" x14ac:dyDescent="0.25">
      <c r="A2" s="57"/>
      <c r="B2" s="57"/>
      <c r="C2" s="57"/>
    </row>
    <row r="3" spans="1:3" ht="18.75" x14ac:dyDescent="0.3">
      <c r="A3" s="57"/>
      <c r="B3" s="153" t="s">
        <v>115</v>
      </c>
    </row>
    <row r="4" spans="1:3" x14ac:dyDescent="0.25">
      <c r="A4" s="57"/>
      <c r="B4" s="141">
        <v>1</v>
      </c>
      <c r="C4" s="194" t="s">
        <v>112</v>
      </c>
    </row>
    <row r="40" spans="21:24" ht="18" x14ac:dyDescent="0.25">
      <c r="U40" s="79"/>
      <c r="V40" s="157"/>
      <c r="W40" s="157"/>
      <c r="X40" s="157"/>
    </row>
    <row r="49" spans="2:17" s="57" customFormat="1" x14ac:dyDescent="0.25">
      <c r="B49" s="141">
        <v>2</v>
      </c>
      <c r="C49" s="194" t="s">
        <v>133</v>
      </c>
    </row>
    <row r="50" spans="2:17" s="57" customFormat="1" x14ac:dyDescent="0.25">
      <c r="B50" s="141"/>
      <c r="C50" s="194" t="s">
        <v>134</v>
      </c>
    </row>
    <row r="51" spans="2:17" s="57" customFormat="1" x14ac:dyDescent="0.25">
      <c r="B51" s="141"/>
      <c r="C51" s="194" t="s">
        <v>135</v>
      </c>
    </row>
    <row r="52" spans="2:17" s="57" customFormat="1" x14ac:dyDescent="0.25">
      <c r="B52" s="164">
        <v>3</v>
      </c>
      <c r="C52" s="194" t="s">
        <v>71</v>
      </c>
      <c r="D52" s="123"/>
      <c r="E52" s="123"/>
      <c r="F52" s="123"/>
      <c r="G52" s="123"/>
      <c r="H52" s="123"/>
      <c r="I52" s="123"/>
      <c r="J52" s="123"/>
      <c r="K52" s="123"/>
      <c r="L52" s="123"/>
      <c r="M52" s="123"/>
      <c r="N52" s="123"/>
      <c r="O52" s="123"/>
      <c r="P52" s="123"/>
      <c r="Q52" s="123"/>
    </row>
    <row r="53" spans="2:17" s="57" customFormat="1" x14ac:dyDescent="0.25">
      <c r="B53" s="164">
        <v>4</v>
      </c>
      <c r="C53" s="196" t="s">
        <v>126</v>
      </c>
      <c r="D53" s="123"/>
      <c r="E53" s="123"/>
      <c r="F53" s="123"/>
      <c r="G53" s="123"/>
      <c r="H53" s="123"/>
      <c r="I53" s="123"/>
      <c r="J53" s="123"/>
      <c r="K53" s="123"/>
      <c r="L53" s="123"/>
      <c r="M53" s="123"/>
      <c r="N53" s="123"/>
      <c r="O53" s="123"/>
      <c r="P53" s="123"/>
      <c r="Q53" s="123"/>
    </row>
    <row r="54" spans="2:17" s="57" customFormat="1" x14ac:dyDescent="0.25">
      <c r="B54" s="164"/>
      <c r="C54" s="197" t="s">
        <v>107</v>
      </c>
      <c r="D54" s="123"/>
      <c r="E54" s="123"/>
      <c r="F54" s="123"/>
      <c r="G54" s="123"/>
      <c r="H54" s="123"/>
      <c r="I54" s="123"/>
      <c r="J54" s="123"/>
      <c r="K54" s="123"/>
      <c r="L54" s="123"/>
      <c r="M54" s="123"/>
      <c r="N54" s="123"/>
      <c r="O54" s="123"/>
      <c r="P54" s="123"/>
      <c r="Q54" s="123"/>
    </row>
    <row r="55" spans="2:17" s="57" customFormat="1" x14ac:dyDescent="0.25">
      <c r="B55" s="192">
        <v>5</v>
      </c>
      <c r="C55" s="159" t="s">
        <v>136</v>
      </c>
      <c r="D55" s="123"/>
      <c r="E55" s="123"/>
      <c r="F55" s="123"/>
      <c r="G55" s="123"/>
      <c r="H55" s="123"/>
      <c r="I55" s="123"/>
      <c r="J55" s="123"/>
      <c r="K55" s="123"/>
      <c r="L55" s="123"/>
      <c r="M55" s="123"/>
      <c r="N55" s="123"/>
      <c r="O55" s="123"/>
      <c r="P55" s="123"/>
      <c r="Q55" s="123"/>
    </row>
    <row r="56" spans="2:17" s="57" customFormat="1" x14ac:dyDescent="0.25">
      <c r="B56" s="141">
        <v>6</v>
      </c>
      <c r="C56" s="161" t="s">
        <v>137</v>
      </c>
      <c r="D56" s="123"/>
      <c r="E56" s="123"/>
      <c r="F56" s="123"/>
      <c r="G56" s="123"/>
      <c r="H56" s="123"/>
      <c r="I56" s="123"/>
      <c r="J56" s="123"/>
      <c r="K56" s="123"/>
      <c r="L56" s="123"/>
      <c r="M56" s="123"/>
      <c r="N56" s="123"/>
      <c r="O56" s="123"/>
      <c r="P56" s="123"/>
      <c r="Q56" s="123"/>
    </row>
    <row r="57" spans="2:17" s="162" customFormat="1" x14ac:dyDescent="0.25">
      <c r="B57" s="159"/>
      <c r="C57" s="159" t="s">
        <v>127</v>
      </c>
      <c r="D57" s="123"/>
      <c r="E57" s="123"/>
      <c r="F57" s="123"/>
      <c r="G57" s="159"/>
      <c r="H57" s="159"/>
      <c r="I57" s="159"/>
      <c r="J57" s="159"/>
      <c r="K57" s="159"/>
      <c r="L57" s="159"/>
      <c r="M57" s="159"/>
      <c r="N57" s="159"/>
      <c r="O57" s="159"/>
      <c r="P57" s="159"/>
      <c r="Q57" s="159"/>
    </row>
    <row r="59" spans="2:17" ht="15.75" thickBot="1" x14ac:dyDescent="0.3">
      <c r="B59" s="246" t="s">
        <v>67</v>
      </c>
      <c r="C59" s="247"/>
      <c r="D59" s="247"/>
      <c r="E59" s="247"/>
      <c r="F59" s="247"/>
      <c r="G59" s="247"/>
      <c r="H59" s="247"/>
      <c r="I59" s="128"/>
    </row>
    <row r="60" spans="2:17" ht="15.75" thickTop="1" x14ac:dyDescent="0.25">
      <c r="B60" s="248" t="s">
        <v>1</v>
      </c>
      <c r="C60" s="225"/>
      <c r="D60" s="225"/>
      <c r="E60" s="230" t="s">
        <v>2</v>
      </c>
      <c r="F60" s="232" t="s">
        <v>3</v>
      </c>
      <c r="G60" s="234" t="s">
        <v>4</v>
      </c>
      <c r="H60" s="236" t="s">
        <v>5</v>
      </c>
      <c r="I60" s="129"/>
    </row>
    <row r="61" spans="2:17" ht="15.75" thickBot="1" x14ac:dyDescent="0.3">
      <c r="B61" s="249"/>
      <c r="C61" s="228"/>
      <c r="D61" s="228"/>
      <c r="E61" s="231"/>
      <c r="F61" s="233"/>
      <c r="G61" s="235"/>
      <c r="H61" s="237"/>
      <c r="I61" s="129"/>
    </row>
    <row r="62" spans="2:17" ht="16.5" thickTop="1" thickBot="1" x14ac:dyDescent="0.3">
      <c r="B62" s="251" t="s">
        <v>6</v>
      </c>
      <c r="C62" s="252"/>
      <c r="D62" s="252"/>
      <c r="E62" s="9" t="s">
        <v>7</v>
      </c>
      <c r="F62" s="32">
        <v>199700</v>
      </c>
      <c r="G62" s="34">
        <f>F62/2</f>
        <v>99850</v>
      </c>
      <c r="H62" s="165">
        <v>1</v>
      </c>
      <c r="I62" s="130"/>
    </row>
    <row r="63" spans="2:17" ht="16.5" thickTop="1" thickBot="1" x14ac:dyDescent="0.3">
      <c r="B63" s="131"/>
      <c r="C63" s="132"/>
      <c r="D63" s="181"/>
      <c r="E63" s="7" t="s">
        <v>8</v>
      </c>
      <c r="F63" s="32">
        <v>179700</v>
      </c>
      <c r="G63" s="34">
        <f>F63/2</f>
        <v>89850</v>
      </c>
      <c r="H63" s="165">
        <v>1</v>
      </c>
      <c r="I63" s="134"/>
    </row>
    <row r="64" spans="2:17" ht="16.5" thickTop="1" thickBot="1" x14ac:dyDescent="0.3">
      <c r="B64" s="131"/>
      <c r="C64" s="132"/>
      <c r="D64" s="181"/>
      <c r="E64" s="144" t="s">
        <v>95</v>
      </c>
      <c r="F64" s="167"/>
      <c r="G64" s="34">
        <f>F64/2</f>
        <v>0</v>
      </c>
      <c r="H64" s="182"/>
      <c r="I64" s="130"/>
    </row>
    <row r="65" spans="2:17" s="57" customFormat="1" ht="16.5" thickTop="1" thickBot="1" x14ac:dyDescent="0.3">
      <c r="B65" s="131"/>
      <c r="C65" s="132"/>
      <c r="D65" s="181"/>
      <c r="E65" s="145" t="s">
        <v>96</v>
      </c>
      <c r="F65" s="167"/>
      <c r="G65" s="34">
        <f t="shared" ref="G65:G66" si="0">F65/2</f>
        <v>0</v>
      </c>
      <c r="H65" s="183"/>
      <c r="I65" s="130"/>
    </row>
    <row r="66" spans="2:17" s="57" customFormat="1" ht="16.5" thickTop="1" thickBot="1" x14ac:dyDescent="0.3">
      <c r="B66" s="131"/>
      <c r="C66" s="132"/>
      <c r="D66" s="181"/>
      <c r="E66" s="145" t="s">
        <v>97</v>
      </c>
      <c r="F66" s="167"/>
      <c r="G66" s="34">
        <f t="shared" si="0"/>
        <v>0</v>
      </c>
      <c r="H66" s="183"/>
      <c r="I66" s="130"/>
    </row>
    <row r="67" spans="2:17" s="57" customFormat="1" ht="16.5" thickTop="1" thickBot="1" x14ac:dyDescent="0.3">
      <c r="B67" s="131"/>
      <c r="C67" s="132"/>
      <c r="D67" s="181"/>
      <c r="E67" s="146" t="s">
        <v>98</v>
      </c>
      <c r="F67" s="184"/>
      <c r="G67" s="34">
        <f>F67/2</f>
        <v>0</v>
      </c>
      <c r="H67" s="185"/>
      <c r="I67" s="130"/>
    </row>
    <row r="68" spans="2:17" ht="15.75" thickTop="1" x14ac:dyDescent="0.25">
      <c r="B68" s="142" t="s">
        <v>99</v>
      </c>
      <c r="C68" s="132"/>
      <c r="D68" s="4"/>
      <c r="E68" s="4"/>
      <c r="F68" s="5"/>
      <c r="G68" s="4"/>
      <c r="H68" s="5"/>
      <c r="I68" s="135"/>
      <c r="N68" s="141"/>
      <c r="P68" s="123"/>
      <c r="Q68" s="123"/>
    </row>
    <row r="69" spans="2:17" x14ac:dyDescent="0.25">
      <c r="B69" s="136"/>
      <c r="C69" s="132"/>
      <c r="D69" s="4"/>
      <c r="E69" s="4"/>
      <c r="F69" s="5"/>
      <c r="G69" s="4"/>
      <c r="H69" s="5"/>
      <c r="I69" s="135"/>
    </row>
    <row r="70" spans="2:17" x14ac:dyDescent="0.25">
      <c r="B70" s="136"/>
      <c r="C70" s="132"/>
      <c r="D70" s="4"/>
      <c r="E70" s="4"/>
      <c r="F70" s="5"/>
      <c r="G70" s="4"/>
      <c r="H70" s="5"/>
      <c r="I70" s="135"/>
    </row>
    <row r="71" spans="2:17" x14ac:dyDescent="0.25">
      <c r="B71" s="253" t="s">
        <v>68</v>
      </c>
      <c r="C71" s="205"/>
      <c r="D71" s="205"/>
      <c r="E71" s="205"/>
      <c r="F71" s="205"/>
      <c r="G71" s="205"/>
      <c r="H71" s="205"/>
      <c r="I71" s="254"/>
    </row>
    <row r="72" spans="2:17" x14ac:dyDescent="0.25">
      <c r="B72" s="206" t="s">
        <v>11</v>
      </c>
      <c r="C72" s="207"/>
      <c r="D72" s="18" t="s">
        <v>12</v>
      </c>
      <c r="E72" s="19" t="s">
        <v>13</v>
      </c>
      <c r="F72" s="18" t="s">
        <v>14</v>
      </c>
      <c r="G72" s="19" t="s">
        <v>15</v>
      </c>
      <c r="H72" s="19" t="s">
        <v>16</v>
      </c>
      <c r="I72" s="18" t="s">
        <v>17</v>
      </c>
    </row>
    <row r="73" spans="2:17" ht="51.75" thickBot="1" x14ac:dyDescent="0.3">
      <c r="B73" s="217" t="s">
        <v>18</v>
      </c>
      <c r="C73" s="218"/>
      <c r="D73" s="28" t="s">
        <v>2</v>
      </c>
      <c r="E73" s="29" t="s">
        <v>19</v>
      </c>
      <c r="F73" s="28" t="s">
        <v>4</v>
      </c>
      <c r="G73" s="29" t="s">
        <v>20</v>
      </c>
      <c r="H73" s="29" t="s">
        <v>61</v>
      </c>
      <c r="I73" s="29" t="s">
        <v>21</v>
      </c>
    </row>
    <row r="74" spans="2:17" ht="16.5" thickTop="1" thickBot="1" x14ac:dyDescent="0.3">
      <c r="B74" s="250" t="s">
        <v>22</v>
      </c>
      <c r="C74" s="255"/>
      <c r="D74" s="24" t="s">
        <v>7</v>
      </c>
      <c r="E74" s="168">
        <v>1773</v>
      </c>
      <c r="F74" s="151">
        <f>IF(D74=$E$62,$G$62,IF(D74=$E$63,$G$63,IF(D74=$E$64,$G$64,IF(D74=$E$65,$G$65,IF(D74=$E$66,$G$66,IF(D74=$E$67,$G$67))))))</f>
        <v>99850</v>
      </c>
      <c r="G74" s="169">
        <f t="shared" ref="G74:G85" si="1">E74/F74</f>
        <v>1.7756634952428643E-2</v>
      </c>
      <c r="H74" s="170">
        <v>1.7000000000000001E-2</v>
      </c>
      <c r="I74" s="169">
        <f t="shared" ref="I74:I85" si="2">G74-H74</f>
        <v>7.5663495242864198E-4</v>
      </c>
    </row>
    <row r="75" spans="2:17" ht="16.5" thickTop="1" thickBot="1" x14ac:dyDescent="0.3">
      <c r="B75" s="250" t="s">
        <v>22</v>
      </c>
      <c r="C75" s="255"/>
      <c r="D75" s="24" t="s">
        <v>8</v>
      </c>
      <c r="E75" s="168">
        <v>886</v>
      </c>
      <c r="F75" s="151">
        <f t="shared" ref="F75:F85" si="3">IF(D75=$E$62,$G$62,IF(D75=$E$63,$G$63,IF(D75=$E$64,$G$64,IF(D75=$E$65,$G$65,IF(D75=$E$66,$G$66,IF(D75=$E$67,$G$67))))))</f>
        <v>89850</v>
      </c>
      <c r="G75" s="169">
        <f t="shared" si="1"/>
        <v>9.8608792431830825E-3</v>
      </c>
      <c r="H75" s="170">
        <v>8.0000000000000002E-3</v>
      </c>
      <c r="I75" s="169">
        <f t="shared" si="2"/>
        <v>1.8608792431830824E-3</v>
      </c>
    </row>
    <row r="76" spans="2:17" ht="17.25" thickTop="1" thickBot="1" x14ac:dyDescent="0.3">
      <c r="B76" s="250"/>
      <c r="C76" s="255"/>
      <c r="D76" s="24"/>
      <c r="E76" s="168"/>
      <c r="F76" s="151" t="b">
        <f t="shared" si="3"/>
        <v>0</v>
      </c>
      <c r="G76" s="169" t="e">
        <f t="shared" si="1"/>
        <v>#DIV/0!</v>
      </c>
      <c r="H76" s="170"/>
      <c r="I76" s="169" t="e">
        <f t="shared" si="2"/>
        <v>#DIV/0!</v>
      </c>
      <c r="M76" s="21"/>
      <c r="N76" s="57"/>
      <c r="O76" s="1"/>
      <c r="P76" s="57"/>
    </row>
    <row r="77" spans="2:17" ht="16.5" thickTop="1" thickBot="1" x14ac:dyDescent="0.3">
      <c r="B77" s="250"/>
      <c r="C77" s="255"/>
      <c r="D77" s="24"/>
      <c r="E77" s="168"/>
      <c r="F77" s="151" t="b">
        <f t="shared" si="3"/>
        <v>0</v>
      </c>
      <c r="G77" s="169" t="e">
        <f t="shared" si="1"/>
        <v>#DIV/0!</v>
      </c>
      <c r="H77" s="170"/>
      <c r="I77" s="169" t="e">
        <f t="shared" si="2"/>
        <v>#DIV/0!</v>
      </c>
      <c r="M77" s="109"/>
      <c r="N77" s="100"/>
      <c r="O77" s="100"/>
      <c r="P77" s="100"/>
    </row>
    <row r="78" spans="2:17" ht="16.5" thickTop="1" thickBot="1" x14ac:dyDescent="0.3">
      <c r="B78" s="250"/>
      <c r="C78" s="202"/>
      <c r="D78" s="152"/>
      <c r="E78" s="168"/>
      <c r="F78" s="151" t="b">
        <f t="shared" si="3"/>
        <v>0</v>
      </c>
      <c r="G78" s="169" t="e">
        <f t="shared" si="1"/>
        <v>#DIV/0!</v>
      </c>
      <c r="H78" s="170"/>
      <c r="I78" s="169" t="e">
        <f t="shared" si="2"/>
        <v>#DIV/0!</v>
      </c>
      <c r="M78" s="109"/>
      <c r="N78" s="100"/>
      <c r="O78" s="100"/>
      <c r="P78" s="100"/>
    </row>
    <row r="79" spans="2:17" ht="16.5" thickTop="1" thickBot="1" x14ac:dyDescent="0.3">
      <c r="B79" s="250"/>
      <c r="C79" s="202"/>
      <c r="D79" s="152"/>
      <c r="E79" s="168"/>
      <c r="F79" s="151" t="b">
        <f t="shared" si="3"/>
        <v>0</v>
      </c>
      <c r="G79" s="169" t="e">
        <f t="shared" si="1"/>
        <v>#DIV/0!</v>
      </c>
      <c r="H79" s="170"/>
      <c r="I79" s="169" t="e">
        <f t="shared" si="2"/>
        <v>#DIV/0!</v>
      </c>
      <c r="M79" s="109"/>
      <c r="N79" s="100"/>
      <c r="O79" s="57"/>
      <c r="P79" s="57"/>
    </row>
    <row r="80" spans="2:17" ht="16.5" thickTop="1" thickBot="1" x14ac:dyDescent="0.3">
      <c r="B80" s="250"/>
      <c r="C80" s="255"/>
      <c r="D80" s="152"/>
      <c r="E80" s="168"/>
      <c r="F80" s="151" t="b">
        <f t="shared" si="3"/>
        <v>0</v>
      </c>
      <c r="G80" s="169" t="e">
        <f t="shared" si="1"/>
        <v>#DIV/0!</v>
      </c>
      <c r="H80" s="170"/>
      <c r="I80" s="169" t="e">
        <f t="shared" si="2"/>
        <v>#DIV/0!</v>
      </c>
      <c r="M80" s="108"/>
      <c r="N80" s="57"/>
      <c r="O80" s="57"/>
      <c r="P80" s="57"/>
    </row>
    <row r="81" spans="2:16" ht="16.5" thickTop="1" thickBot="1" x14ac:dyDescent="0.3">
      <c r="B81" s="250"/>
      <c r="C81" s="202"/>
      <c r="D81" s="152"/>
      <c r="E81" s="168"/>
      <c r="F81" s="151" t="b">
        <f t="shared" si="3"/>
        <v>0</v>
      </c>
      <c r="G81" s="169" t="e">
        <f t="shared" si="1"/>
        <v>#DIV/0!</v>
      </c>
      <c r="H81" s="170"/>
      <c r="I81" s="169" t="e">
        <f t="shared" si="2"/>
        <v>#DIV/0!</v>
      </c>
      <c r="M81" s="110"/>
      <c r="N81" s="57"/>
      <c r="O81" s="100"/>
      <c r="P81" s="100"/>
    </row>
    <row r="82" spans="2:16" ht="16.5" thickTop="1" thickBot="1" x14ac:dyDescent="0.3">
      <c r="B82" s="250"/>
      <c r="C82" s="202"/>
      <c r="D82" s="152"/>
      <c r="E82" s="168"/>
      <c r="F82" s="151" t="b">
        <f t="shared" si="3"/>
        <v>0</v>
      </c>
      <c r="G82" s="169" t="e">
        <f t="shared" si="1"/>
        <v>#DIV/0!</v>
      </c>
      <c r="H82" s="170"/>
      <c r="I82" s="169" t="e">
        <f t="shared" si="2"/>
        <v>#DIV/0!</v>
      </c>
      <c r="M82" s="108"/>
      <c r="N82" s="57"/>
      <c r="O82" s="158"/>
      <c r="P82" s="158"/>
    </row>
    <row r="83" spans="2:16" ht="16.5" thickTop="1" thickBot="1" x14ac:dyDescent="0.3">
      <c r="B83" s="250"/>
      <c r="C83" s="202"/>
      <c r="D83" s="152"/>
      <c r="E83" s="168"/>
      <c r="F83" s="151" t="b">
        <f t="shared" si="3"/>
        <v>0</v>
      </c>
      <c r="G83" s="169" t="e">
        <f t="shared" si="1"/>
        <v>#DIV/0!</v>
      </c>
      <c r="H83" s="170"/>
      <c r="I83" s="169" t="e">
        <f t="shared" si="2"/>
        <v>#DIV/0!</v>
      </c>
      <c r="O83" s="103"/>
      <c r="P83" s="103"/>
    </row>
    <row r="84" spans="2:16" ht="16.5" thickTop="1" thickBot="1" x14ac:dyDescent="0.3">
      <c r="B84" s="250"/>
      <c r="C84" s="202"/>
      <c r="D84" s="152"/>
      <c r="E84" s="168"/>
      <c r="F84" s="151" t="b">
        <f t="shared" si="3"/>
        <v>0</v>
      </c>
      <c r="G84" s="169" t="e">
        <f t="shared" si="1"/>
        <v>#DIV/0!</v>
      </c>
      <c r="H84" s="170"/>
      <c r="I84" s="169" t="e">
        <f t="shared" si="2"/>
        <v>#DIV/0!</v>
      </c>
      <c r="M84" s="111"/>
      <c r="N84" s="57"/>
      <c r="O84" s="158"/>
      <c r="P84" s="158"/>
    </row>
    <row r="85" spans="2:16" ht="16.5" thickTop="1" thickBot="1" x14ac:dyDescent="0.3">
      <c r="B85" s="260"/>
      <c r="C85" s="261"/>
      <c r="D85" s="186"/>
      <c r="E85" s="187"/>
      <c r="F85" s="151" t="b">
        <f t="shared" si="3"/>
        <v>0</v>
      </c>
      <c r="G85" s="188" t="e">
        <f t="shared" si="1"/>
        <v>#DIV/0!</v>
      </c>
      <c r="H85" s="189"/>
      <c r="I85" s="188" t="e">
        <f t="shared" si="2"/>
        <v>#DIV/0!</v>
      </c>
      <c r="M85" s="112"/>
      <c r="N85" s="113"/>
      <c r="O85" s="158"/>
      <c r="P85" s="158"/>
    </row>
    <row r="86" spans="2:16" ht="16.5" thickTop="1" x14ac:dyDescent="0.25">
      <c r="B86" s="95" t="s">
        <v>108</v>
      </c>
      <c r="C86" s="11"/>
      <c r="D86" s="11"/>
      <c r="E86" s="11"/>
      <c r="F86" s="11"/>
      <c r="G86" s="11"/>
      <c r="H86" s="11"/>
      <c r="I86" s="11"/>
      <c r="M86" s="53"/>
      <c r="N86" s="158"/>
      <c r="O86" s="104"/>
      <c r="P86" s="104"/>
    </row>
    <row r="87" spans="2:16" ht="15.75" x14ac:dyDescent="0.25">
      <c r="B87" s="166"/>
      <c r="C87" s="1"/>
      <c r="D87" s="1"/>
      <c r="E87" s="12"/>
      <c r="F87" s="12"/>
      <c r="G87" s="12"/>
      <c r="H87" s="13"/>
      <c r="I87" s="16"/>
      <c r="M87" s="53"/>
      <c r="N87" s="158"/>
      <c r="O87" s="104"/>
      <c r="P87" s="104"/>
    </row>
    <row r="88" spans="2:16" ht="15.75" x14ac:dyDescent="0.25">
      <c r="B88" s="205" t="s">
        <v>69</v>
      </c>
      <c r="C88" s="205"/>
      <c r="D88" s="205"/>
      <c r="E88" s="205"/>
      <c r="F88" s="205"/>
      <c r="G88" s="205"/>
      <c r="H88" s="13"/>
      <c r="I88" s="16"/>
      <c r="M88" s="110"/>
      <c r="N88" s="104"/>
      <c r="O88" s="57"/>
      <c r="P88" s="57"/>
    </row>
    <row r="89" spans="2:16" ht="15.75" x14ac:dyDescent="0.25">
      <c r="B89" s="206" t="s">
        <v>11</v>
      </c>
      <c r="C89" s="207"/>
      <c r="D89" s="18" t="s">
        <v>12</v>
      </c>
      <c r="E89" s="19" t="s">
        <v>13</v>
      </c>
      <c r="F89" s="18" t="s">
        <v>14</v>
      </c>
      <c r="G89" s="19" t="s">
        <v>15</v>
      </c>
      <c r="H89" s="13"/>
      <c r="I89" s="16"/>
      <c r="M89" s="41"/>
      <c r="N89" s="104"/>
      <c r="O89" s="57"/>
      <c r="P89" s="57"/>
    </row>
    <row r="90" spans="2:16" ht="39" x14ac:dyDescent="0.25">
      <c r="B90" s="208" t="s">
        <v>32</v>
      </c>
      <c r="C90" s="209"/>
      <c r="D90" s="93" t="s">
        <v>33</v>
      </c>
      <c r="E90" s="82" t="s">
        <v>34</v>
      </c>
      <c r="F90" s="82" t="s">
        <v>38</v>
      </c>
      <c r="G90" s="83" t="s">
        <v>36</v>
      </c>
      <c r="H90" s="57"/>
      <c r="I90" s="16"/>
    </row>
    <row r="91" spans="2:16" x14ac:dyDescent="0.25">
      <c r="B91" s="256" t="s">
        <v>22</v>
      </c>
      <c r="C91" s="257"/>
      <c r="D91" s="171" t="s">
        <v>7</v>
      </c>
      <c r="E91" s="172">
        <v>8</v>
      </c>
      <c r="F91" s="173">
        <f>F93/E93*E91</f>
        <v>1772.6666666666667</v>
      </c>
      <c r="G91" s="174">
        <f>G93/E93*E91</f>
        <v>1.6666666666666666E-2</v>
      </c>
      <c r="H91" s="57"/>
      <c r="I91" s="16"/>
    </row>
    <row r="92" spans="2:16" x14ac:dyDescent="0.25">
      <c r="B92" s="256" t="s">
        <v>22</v>
      </c>
      <c r="C92" s="257"/>
      <c r="D92" s="171" t="s">
        <v>8</v>
      </c>
      <c r="E92" s="172">
        <v>4</v>
      </c>
      <c r="F92" s="175">
        <f>F93/E93*E92</f>
        <v>886.33333333333337</v>
      </c>
      <c r="G92" s="176">
        <f>G93/E93*E92</f>
        <v>8.3333333333333332E-3</v>
      </c>
      <c r="H92" s="57"/>
      <c r="I92" s="16"/>
    </row>
    <row r="93" spans="2:16" x14ac:dyDescent="0.25">
      <c r="B93" s="258"/>
      <c r="C93" s="259"/>
      <c r="D93" s="177" t="s">
        <v>35</v>
      </c>
      <c r="E93" s="178">
        <f>SUM(E91:E92)</f>
        <v>12</v>
      </c>
      <c r="F93" s="179">
        <v>2659</v>
      </c>
      <c r="G93" s="180">
        <v>2.5000000000000001E-2</v>
      </c>
      <c r="H93" s="57"/>
      <c r="I93" s="16"/>
    </row>
    <row r="94" spans="2:16" x14ac:dyDescent="0.25">
      <c r="B94" s="95" t="s">
        <v>108</v>
      </c>
      <c r="C94" s="1"/>
      <c r="D94" s="1"/>
      <c r="E94" s="12"/>
      <c r="F94" s="12"/>
      <c r="G94" s="12"/>
      <c r="H94" s="13"/>
      <c r="I94" s="16"/>
    </row>
    <row r="97" spans="2:22" x14ac:dyDescent="0.25">
      <c r="B97" s="193">
        <v>7</v>
      </c>
      <c r="C97" s="162" t="s">
        <v>110</v>
      </c>
    </row>
    <row r="98" spans="2:22" x14ac:dyDescent="0.25">
      <c r="B98" s="193">
        <v>8</v>
      </c>
      <c r="C98" s="162" t="s">
        <v>111</v>
      </c>
    </row>
    <row r="99" spans="2:22" x14ac:dyDescent="0.25">
      <c r="B99" s="193">
        <v>9</v>
      </c>
      <c r="C99" s="159" t="s">
        <v>85</v>
      </c>
    </row>
    <row r="100" spans="2:22" x14ac:dyDescent="0.25">
      <c r="B100" s="193">
        <v>10</v>
      </c>
      <c r="C100" s="162" t="s">
        <v>138</v>
      </c>
    </row>
    <row r="101" spans="2:22" x14ac:dyDescent="0.25">
      <c r="C101" s="162" t="s">
        <v>139</v>
      </c>
    </row>
    <row r="102" spans="2:22" s="57" customFormat="1" x14ac:dyDescent="0.25">
      <c r="C102" s="162"/>
    </row>
    <row r="104" spans="2:22" x14ac:dyDescent="0.25">
      <c r="V104" s="57"/>
    </row>
    <row r="131" spans="2:3" s="57" customFormat="1" x14ac:dyDescent="0.25">
      <c r="B131" s="193">
        <v>11</v>
      </c>
      <c r="C131" s="162" t="s">
        <v>109</v>
      </c>
    </row>
    <row r="180" spans="2:4" s="57" customFormat="1" x14ac:dyDescent="0.25"/>
    <row r="181" spans="2:4" s="57" customFormat="1" x14ac:dyDescent="0.25">
      <c r="B181" s="164">
        <v>12</v>
      </c>
      <c r="C181" s="159" t="s">
        <v>105</v>
      </c>
      <c r="D181" s="123"/>
    </row>
    <row r="182" spans="2:4" x14ac:dyDescent="0.25">
      <c r="B182" s="164">
        <v>13</v>
      </c>
      <c r="C182" s="159" t="s">
        <v>113</v>
      </c>
      <c r="D182" s="123"/>
    </row>
    <row r="183" spans="2:4" s="57" customFormat="1" x14ac:dyDescent="0.25">
      <c r="B183" s="164">
        <v>14</v>
      </c>
      <c r="C183" s="163" t="s">
        <v>92</v>
      </c>
    </row>
    <row r="226" spans="2:3" x14ac:dyDescent="0.25">
      <c r="B226" s="164">
        <v>15</v>
      </c>
      <c r="C226" s="159" t="s">
        <v>123</v>
      </c>
    </row>
    <row r="227" spans="2:3" s="57" customFormat="1" x14ac:dyDescent="0.25">
      <c r="B227" s="164">
        <v>16</v>
      </c>
      <c r="C227" s="159" t="s">
        <v>122</v>
      </c>
    </row>
  </sheetData>
  <mergeCells count="28">
    <mergeCell ref="B84:C84"/>
    <mergeCell ref="B85:C85"/>
    <mergeCell ref="B78:C78"/>
    <mergeCell ref="B79:C79"/>
    <mergeCell ref="B80:C80"/>
    <mergeCell ref="B81:C81"/>
    <mergeCell ref="B82:C82"/>
    <mergeCell ref="B93:C93"/>
    <mergeCell ref="B59:H59"/>
    <mergeCell ref="B60:D61"/>
    <mergeCell ref="E60:E61"/>
    <mergeCell ref="F60:F61"/>
    <mergeCell ref="G60:G61"/>
    <mergeCell ref="H60:H61"/>
    <mergeCell ref="B62:D62"/>
    <mergeCell ref="B71:I71"/>
    <mergeCell ref="B72:C72"/>
    <mergeCell ref="B73:C73"/>
    <mergeCell ref="B74:C74"/>
    <mergeCell ref="B75:C75"/>
    <mergeCell ref="B76:C76"/>
    <mergeCell ref="B77:C77"/>
    <mergeCell ref="B83:C83"/>
    <mergeCell ref="B88:G88"/>
    <mergeCell ref="B89:C89"/>
    <mergeCell ref="B90:C90"/>
    <mergeCell ref="B91:C91"/>
    <mergeCell ref="B92:C92"/>
  </mergeCells>
  <pageMargins left="0.7" right="0.7" top="0.75" bottom="0.75" header="0.3" footer="0.3"/>
  <pageSetup scale="64" fitToHeight="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Sheet3</vt:lpstr>
      <vt:lpstr>Instuc - Single Salary Cap</vt:lpstr>
      <vt:lpstr>Instruc - Multiple Salary Caps </vt:lpstr>
      <vt:lpstr>Blank Worksheet</vt:lpstr>
      <vt:lpstr>Instruc - Single Salary Cap</vt:lpstr>
      <vt:lpstr>Instruc - Multiple Salary Caps</vt:lpstr>
    </vt:vector>
  </TitlesOfParts>
  <Company>University of Washington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Suzette Ashby-Larrabee</dc:creator>
  <cp:lastModifiedBy>Devon Rosencrans</cp:lastModifiedBy>
  <cp:lastPrinted>2014-03-03T23:20:25Z</cp:lastPrinted>
  <dcterms:created xsi:type="dcterms:W3CDTF">2013-04-02T20:33:07Z</dcterms:created>
  <dcterms:modified xsi:type="dcterms:W3CDTF">2014-03-03T23:20:30Z</dcterms:modified>
</cp:coreProperties>
</file>